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215" windowHeight="1201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<sst xmlns="http://schemas.openxmlformats.org/spreadsheetml/2006/main" count="34" uniqueCount="31">
  <si>
    <t>附件</t>
  </si>
  <si>
    <t>柳州市教育数据管理平台二期项目投资概算表</t>
  </si>
  <si>
    <t>序号</t>
  </si>
  <si>
    <t>工程或费用名称</t>
  </si>
  <si>
    <t>投资概算造价（万元）</t>
  </si>
  <si>
    <t>投资占比(%)</t>
  </si>
  <si>
    <t>备注</t>
  </si>
  <si>
    <t>硬件及服务采购费</t>
  </si>
  <si>
    <t>软件开发费</t>
  </si>
  <si>
    <t>其它费用</t>
  </si>
  <si>
    <t>合计</t>
  </si>
  <si>
    <t>一</t>
  </si>
  <si>
    <t>工程费用</t>
  </si>
  <si>
    <t>教育数据管理平台</t>
  </si>
  <si>
    <t>详见软硬件设备清单</t>
  </si>
  <si>
    <t>实体二维码制作服务和短信费</t>
  </si>
  <si>
    <t>商用密码应用建设服务</t>
  </si>
  <si>
    <t>第一部分：工程费用合计</t>
  </si>
  <si>
    <t>二</t>
  </si>
  <si>
    <t>工程其他费用</t>
  </si>
  <si>
    <t>项目前期服务费（咨询设计服务费）</t>
  </si>
  <si>
    <t>参照柳财审〔2020〕16号计列</t>
  </si>
  <si>
    <t>工程监理费</t>
  </si>
  <si>
    <t>等保测评费（二级）</t>
  </si>
  <si>
    <t>密码应用测评服务</t>
  </si>
  <si>
    <t>第三方软件测评服务</t>
  </si>
  <si>
    <t>竣工结（决）算编制费</t>
  </si>
  <si>
    <t>参照柳财审〔2020〕17号计列</t>
  </si>
  <si>
    <t>第二部分:工程其他费用合计</t>
  </si>
  <si>
    <t>三</t>
  </si>
  <si>
    <t>项目总投资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</si>
</sst>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00_);[Red]\(0.0000\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0"/>
      <color theme="1"/>
      <name val="Arial"/>
      <charset val="134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0010261536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6" fillId="0" borderId="0">
      <alignment vertical="center"/>
    </xf>
    <xf numFmtId="41" fontId="17" fillId="0" borderId="0" applyFont="false" applyFill="false" applyBorder="false" applyAlignment="false" applyProtection="false"/>
    <xf numFmtId="43" fontId="17" fillId="0" borderId="0" applyFont="false" applyFill="false" applyBorder="false" applyAlignment="false" applyProtection="false"/>
    <xf numFmtId="44" fontId="17" fillId="0" borderId="0" applyFont="false" applyFill="false" applyBorder="false" applyAlignment="false" applyProtection="false"/>
    <xf numFmtId="9" fontId="17" fillId="0" borderId="0" applyFont="false" applyFill="false" applyBorder="false" applyAlignment="false" applyProtection="false"/>
    <xf numFmtId="0" fontId="0" fillId="24" borderId="0" applyNumberFormat="false" applyBorder="false" applyProtection="false"/>
    <xf numFmtId="0" fontId="0" fillId="19" borderId="0" applyNumberFormat="false" applyBorder="false" applyProtection="false"/>
    <xf numFmtId="0" fontId="8" fillId="23" borderId="0" applyNumberFormat="false" applyBorder="false" applyProtection="false"/>
    <xf numFmtId="0" fontId="0" fillId="17" borderId="0" applyNumberFormat="false" applyBorder="false" applyProtection="false"/>
    <xf numFmtId="42" fontId="17" fillId="0" borderId="0" applyFont="false" applyFill="false" applyBorder="false" applyAlignment="false" applyProtection="false"/>
    <xf numFmtId="0" fontId="0" fillId="15" borderId="0" applyNumberFormat="false" applyBorder="false" applyProtection="false"/>
    <xf numFmtId="0" fontId="8" fillId="21" borderId="0" applyNumberFormat="false" applyBorder="false" applyProtection="false"/>
    <xf numFmtId="0" fontId="0" fillId="14" borderId="0" applyNumberFormat="false" applyBorder="false" applyProtection="false"/>
    <xf numFmtId="0" fontId="14" fillId="0" borderId="9" applyNumberFormat="false" applyFill="false" applyProtection="false"/>
    <xf numFmtId="0" fontId="20" fillId="0" borderId="0" applyNumberFormat="false" applyFill="false" applyBorder="false" applyProtection="false"/>
    <xf numFmtId="0" fontId="12" fillId="0" borderId="8" applyNumberFormat="false" applyFill="false" applyProtection="false"/>
    <xf numFmtId="9" fontId="0" fillId="0" borderId="0" applyFont="false" applyFill="false" applyBorder="false" applyProtection="false"/>
    <xf numFmtId="43" fontId="0" fillId="0" borderId="0" applyFont="false" applyFill="false" applyBorder="false" applyProtection="false"/>
    <xf numFmtId="0" fontId="21" fillId="0" borderId="10" applyNumberFormat="false" applyFill="false" applyProtection="false"/>
    <xf numFmtId="42" fontId="0" fillId="0" borderId="0" applyFont="false" applyFill="false" applyBorder="false" applyProtection="false"/>
    <xf numFmtId="0" fontId="8" fillId="26" borderId="0" applyNumberFormat="false" applyBorder="false" applyProtection="false"/>
    <xf numFmtId="0" fontId="23" fillId="0" borderId="0" applyNumberFormat="false" applyFill="false" applyBorder="false" applyProtection="false"/>
    <xf numFmtId="0" fontId="0" fillId="0" borderId="0">
      <alignment vertical="center"/>
    </xf>
    <xf numFmtId="0" fontId="0" fillId="12" borderId="0" applyNumberFormat="false" applyBorder="false" applyProtection="false"/>
    <xf numFmtId="0" fontId="8" fillId="27" borderId="0" applyNumberFormat="false" applyBorder="false" applyProtection="false"/>
    <xf numFmtId="0" fontId="19" fillId="0" borderId="10" applyNumberFormat="false" applyFill="false" applyProtection="false"/>
    <xf numFmtId="0" fontId="16" fillId="0" borderId="0" applyNumberFormat="false" applyFill="false" applyBorder="false" applyProtection="false"/>
    <xf numFmtId="0" fontId="0" fillId="28" borderId="0" applyNumberFormat="false" applyBorder="false" applyProtection="false"/>
    <xf numFmtId="44" fontId="0" fillId="0" borderId="0" applyFont="false" applyFill="false" applyBorder="false" applyProtection="false"/>
    <xf numFmtId="0" fontId="0" fillId="18" borderId="0" applyNumberFormat="false" applyBorder="false" applyProtection="false"/>
    <xf numFmtId="0" fontId="15" fillId="9" borderId="7" applyNumberFormat="false" applyProtection="false"/>
    <xf numFmtId="0" fontId="24" fillId="0" borderId="0" applyNumberFormat="false" applyFill="false" applyBorder="false" applyProtection="false"/>
    <xf numFmtId="41" fontId="0" fillId="0" borderId="0" applyFont="false" applyFill="false" applyBorder="false" applyProtection="false"/>
    <xf numFmtId="0" fontId="8" fillId="32" borderId="0" applyNumberFormat="false" applyBorder="false" applyProtection="false"/>
    <xf numFmtId="0" fontId="0" fillId="31" borderId="0" applyNumberFormat="false" applyBorder="false" applyProtection="false"/>
    <xf numFmtId="0" fontId="8" fillId="16" borderId="0" applyNumberFormat="false" applyBorder="false" applyProtection="false"/>
    <xf numFmtId="0" fontId="11" fillId="10" borderId="7" applyNumberFormat="false" applyProtection="false"/>
    <xf numFmtId="0" fontId="10" fillId="9" borderId="6" applyNumberFormat="false" applyProtection="false"/>
    <xf numFmtId="0" fontId="9" fillId="7" borderId="5" applyNumberFormat="false" applyProtection="false"/>
    <xf numFmtId="0" fontId="25" fillId="0" borderId="11" applyNumberFormat="false" applyFill="false" applyProtection="false"/>
    <xf numFmtId="0" fontId="8" fillId="30" borderId="0" applyNumberFormat="false" applyBorder="false" applyProtection="false"/>
    <xf numFmtId="0" fontId="8" fillId="6" borderId="0" applyNumberFormat="false" applyBorder="false" applyProtection="false"/>
    <xf numFmtId="0" fontId="0" fillId="5" borderId="4" applyNumberFormat="false" applyFont="false" applyProtection="false"/>
    <xf numFmtId="0" fontId="22" fillId="0" borderId="0" applyNumberFormat="false" applyFill="false" applyBorder="false" applyProtection="false"/>
    <xf numFmtId="0" fontId="18" fillId="22" borderId="0" applyNumberFormat="false" applyBorder="false" applyProtection="false"/>
    <xf numFmtId="0" fontId="14" fillId="0" borderId="0" applyNumberFormat="false" applyFill="false" applyBorder="false" applyProtection="false"/>
    <xf numFmtId="0" fontId="8" fillId="25" borderId="0" applyNumberFormat="false" applyBorder="false" applyProtection="false"/>
    <xf numFmtId="0" fontId="7" fillId="4" borderId="0" applyNumberFormat="false" applyBorder="false" applyProtection="false"/>
    <xf numFmtId="0" fontId="0" fillId="13" borderId="0" applyNumberFormat="false" applyBorder="false" applyProtection="false"/>
    <xf numFmtId="0" fontId="13" fillId="11" borderId="0" applyNumberFormat="false" applyBorder="false" applyProtection="false"/>
    <xf numFmtId="0" fontId="8" fillId="29" borderId="0" applyNumberFormat="false" applyBorder="false" applyProtection="false"/>
    <xf numFmtId="0" fontId="0" fillId="3" borderId="0" applyNumberFormat="false" applyBorder="false" applyProtection="false"/>
    <xf numFmtId="0" fontId="8" fillId="20" borderId="0" applyNumberFormat="false" applyBorder="false" applyProtection="false"/>
    <xf numFmtId="0" fontId="0" fillId="2" borderId="0" applyNumberFormat="false" applyBorder="false" applyProtection="false"/>
    <xf numFmtId="0" fontId="8" fillId="8" borderId="0" applyNumberFormat="false" applyBorder="false" applyProtection="false"/>
  </cellStyleXfs>
  <cellXfs count="26">
    <xf numFmtId="0" fontId="0" fillId="0" borderId="0" xfId="22" applyAlignment="true">
      <alignment vertical="center"/>
    </xf>
    <xf numFmtId="0" fontId="1" fillId="0" borderId="0" xfId="22" applyFont="true" applyBorder="true" applyAlignment="true">
      <alignment horizontal="left" vertical="center"/>
    </xf>
    <xf numFmtId="0" fontId="0" fillId="0" borderId="0" xfId="22" applyBorder="true" applyAlignment="true">
      <alignment vertical="center"/>
    </xf>
    <xf numFmtId="0" fontId="2" fillId="0" borderId="0" xfId="22" applyFont="true" applyFill="true" applyBorder="true" applyAlignment="true">
      <alignment horizontal="center" vertical="center" wrapText="true"/>
    </xf>
    <xf numFmtId="0" fontId="3" fillId="0" borderId="1" xfId="22" applyFont="true" applyFill="true" applyBorder="true" applyAlignment="true">
      <alignment horizontal="center" vertical="center" wrapText="true"/>
    </xf>
    <xf numFmtId="0" fontId="3" fillId="0" borderId="1" xfId="22" applyFont="true" applyFill="true" applyBorder="true" applyAlignment="true">
      <alignment horizontal="center" vertical="center"/>
    </xf>
    <xf numFmtId="0" fontId="3" fillId="0" borderId="1" xfId="22" applyFont="true" applyFill="true" applyBorder="true" applyAlignment="true">
      <alignment vertical="center" wrapText="true"/>
    </xf>
    <xf numFmtId="0" fontId="3" fillId="0" borderId="1" xfId="22" applyFont="true" applyFill="true" applyBorder="true" applyAlignment="true">
      <alignment horizontal="justify" vertical="center" wrapText="true"/>
    </xf>
    <xf numFmtId="177" fontId="3" fillId="0" borderId="1" xfId="22" applyNumberFormat="true" applyFont="true" applyFill="true" applyBorder="true" applyAlignment="true">
      <alignment horizontal="justify" vertical="center" wrapText="true"/>
    </xf>
    <xf numFmtId="0" fontId="4" fillId="0" borderId="1" xfId="22" applyFont="true" applyFill="true" applyBorder="true" applyAlignment="true">
      <alignment horizontal="justify" vertical="center" wrapText="true"/>
    </xf>
    <xf numFmtId="176" fontId="4" fillId="0" borderId="1" xfId="22" applyNumberFormat="true" applyFont="true" applyFill="true" applyBorder="true" applyAlignment="true">
      <alignment horizontal="right" vertical="center" wrapText="true"/>
    </xf>
    <xf numFmtId="176" fontId="3" fillId="0" borderId="1" xfId="22" applyNumberFormat="true" applyFont="true" applyFill="true" applyBorder="true" applyAlignment="true">
      <alignment horizontal="right" vertical="center" wrapText="true"/>
    </xf>
    <xf numFmtId="176" fontId="3" fillId="0" borderId="1" xfId="22" applyNumberFormat="true" applyFont="true" applyFill="true" applyBorder="true" applyAlignment="true">
      <alignment horizontal="justify" vertical="center" wrapText="true"/>
    </xf>
    <xf numFmtId="176" fontId="4" fillId="0" borderId="1" xfId="22" applyNumberFormat="true" applyFont="true" applyFill="true" applyBorder="true" applyAlignment="true">
      <alignment horizontal="justify" vertical="center" wrapText="true"/>
    </xf>
    <xf numFmtId="0" fontId="4" fillId="0" borderId="1" xfId="22" applyFont="true" applyFill="true" applyBorder="true" applyAlignment="true">
      <alignment horizontal="center" vertical="center" wrapText="true"/>
    </xf>
    <xf numFmtId="176" fontId="4" fillId="0" borderId="1" xfId="22" applyNumberFormat="true" applyFont="true" applyFill="true" applyBorder="true" applyAlignment="true">
      <alignment vertical="center"/>
    </xf>
    <xf numFmtId="10" fontId="4" fillId="0" borderId="1" xfId="22" applyNumberFormat="true" applyFont="true" applyFill="true" applyBorder="true" applyAlignment="true">
      <alignment horizontal="center" vertical="center" wrapText="true"/>
    </xf>
    <xf numFmtId="0" fontId="4" fillId="0" borderId="1" xfId="22" applyFont="true" applyFill="true" applyBorder="true" applyAlignment="true">
      <alignment horizontal="center" vertical="center"/>
    </xf>
    <xf numFmtId="0" fontId="5" fillId="0" borderId="1" xfId="22" applyFont="true" applyFill="true" applyBorder="true" applyAlignment="true">
      <alignment horizontal="center" vertical="center"/>
    </xf>
    <xf numFmtId="10" fontId="3" fillId="0" borderId="1" xfId="22" applyNumberFormat="true" applyFont="true" applyFill="true" applyBorder="true" applyAlignment="true">
      <alignment horizontal="right" vertical="center" wrapText="true"/>
    </xf>
    <xf numFmtId="176" fontId="4" fillId="0" borderId="1" xfId="22" applyNumberFormat="true" applyFont="true" applyFill="true" applyBorder="true" applyAlignment="true">
      <alignment horizontal="center" vertical="center" wrapText="true"/>
    </xf>
    <xf numFmtId="176" fontId="4" fillId="0" borderId="2" xfId="22" applyNumberFormat="true" applyFont="true" applyFill="true" applyBorder="true" applyAlignment="true">
      <alignment horizontal="center" vertical="center" wrapText="true"/>
    </xf>
    <xf numFmtId="0" fontId="4" fillId="0" borderId="1" xfId="22" applyFont="true" applyFill="true" applyBorder="true" applyAlignment="true">
      <alignment horizontal="left" vertical="center" wrapText="true"/>
    </xf>
    <xf numFmtId="176" fontId="4" fillId="0" borderId="3" xfId="22" applyNumberFormat="true" applyFont="true" applyFill="true" applyBorder="true" applyAlignment="true">
      <alignment horizontal="center" vertical="center" wrapText="true"/>
    </xf>
    <xf numFmtId="176" fontId="3" fillId="0" borderId="3" xfId="22" applyNumberFormat="true" applyFont="true" applyFill="true" applyBorder="true" applyAlignment="true">
      <alignment horizontal="right" vertical="center" wrapText="true"/>
    </xf>
    <xf numFmtId="0" fontId="4" fillId="0" borderId="3" xfId="22" applyFont="true" applyFill="true" applyBorder="true" applyAlignment="true">
      <alignment horizontal="center" vertical="center"/>
    </xf>
  </cellXfs>
  <cellStyles count="55">
    <cellStyle name="常规" xfId="0" builtinId="0"/>
    <cellStyle name="Comma [0]" xfId="1"/>
    <cellStyle name="Comma" xfId="2"/>
    <cellStyle name="Currency" xfId="3"/>
    <cellStyle name="Percent" xfId="4"/>
    <cellStyle name="40% - 强调文字颜色 6" xfId="5" builtinId="51"/>
    <cellStyle name="20% - 强调文字颜色 6" xfId="6" builtinId="50"/>
    <cellStyle name="强调文字颜色 6" xfId="7" builtinId="49"/>
    <cellStyle name="40% - 强调文字颜色 5" xfId="8" builtinId="47"/>
    <cellStyle name="Currency [0]" xfId="9"/>
    <cellStyle name="20% - 强调文字颜色 5" xfId="10" builtinId="46"/>
    <cellStyle name="强调文字颜色 5" xfId="11" builtinId="45"/>
    <cellStyle name="40% - 强调文字颜色 4" xfId="12" builtinId="43"/>
    <cellStyle name="标题 3" xfId="13" builtinId="18"/>
    <cellStyle name="解释性文本" xfId="14" builtinId="53"/>
    <cellStyle name="汇总" xfId="15" builtinId="25"/>
    <cellStyle name="百分比" xfId="16" builtinId="5"/>
    <cellStyle name="千位分隔" xfId="17" builtinId="3"/>
    <cellStyle name="标题 2" xfId="18" builtinId="17"/>
    <cellStyle name="货币[0]" xfId="19" builtinId="7"/>
    <cellStyle name="60% - 强调文字颜色 4" xfId="20" builtinId="44"/>
    <cellStyle name="警告文本" xfId="21" builtinId="11"/>
    <cellStyle name="Normal" xfId="22"/>
    <cellStyle name="20% - 强调文字颜色 2" xfId="23" builtinId="34"/>
    <cellStyle name="60% - 强调文字颜色 5" xfId="24" builtinId="48"/>
    <cellStyle name="标题 1" xfId="25" builtinId="16"/>
    <cellStyle name="超链接" xfId="26" builtinId="8"/>
    <cellStyle name="20% - 强调文字颜色 3" xfId="27" builtinId="38"/>
    <cellStyle name="货币" xfId="28" builtinId="4"/>
    <cellStyle name="20% - 强调文字颜色 4" xfId="29" builtinId="42"/>
    <cellStyle name="计算" xfId="30" builtinId="22"/>
    <cellStyle name="已访问的超链接" xfId="31" builtinId="9"/>
    <cellStyle name="千位分隔[0]" xfId="32" builtinId="6"/>
    <cellStyle name="强调文字颜色 4" xfId="33" builtinId="41"/>
    <cellStyle name="40% - 强调文字颜色 3" xfId="34" builtinId="39"/>
    <cellStyle name="60% - 强调文字颜色 6" xfId="35" builtinId="52"/>
    <cellStyle name="输入" xfId="36" builtinId="20"/>
    <cellStyle name="输出" xfId="37" builtinId="21"/>
    <cellStyle name="检查单元格" xfId="38" builtinId="23"/>
    <cellStyle name="链接单元格" xfId="39" builtinId="24"/>
    <cellStyle name="60% - 强调文字颜色 1" xfId="40" builtinId="32"/>
    <cellStyle name="60% - 强调文字颜色 3" xfId="41" builtinId="40"/>
    <cellStyle name="注释" xfId="42" builtinId="10"/>
    <cellStyle name="标题" xfId="43" builtinId="15"/>
    <cellStyle name="好" xfId="44" builtinId="26"/>
    <cellStyle name="标题 4" xfId="45" builtinId="19"/>
    <cellStyle name="强调文字颜色 1" xfId="46" builtinId="29"/>
    <cellStyle name="适中" xfId="47" builtinId="28"/>
    <cellStyle name="20% - 强调文字颜色 1" xfId="48" builtinId="30"/>
    <cellStyle name="差" xfId="49" builtinId="27"/>
    <cellStyle name="强调文字颜色 2" xfId="50" builtinId="33"/>
    <cellStyle name="40% - 强调文字颜色 1" xfId="51" builtinId="31"/>
    <cellStyle name="60% - 强调文字颜色 2" xfId="52" builtinId="36"/>
    <cellStyle name="40% - 强调文字颜色 2" xfId="53" builtinId="35"/>
    <cellStyle name="强调文字颜色 3" xfId="54" builtinId="37"/>
  </cellStyles>
  <dxfs count="17">
    <dxf>
      <fill>
        <patternFill patternType="solid">
          <fgColor theme="4" tint="0.799979984760284"/>
          <bgColor theme="4" tint="0.799979984760284"/>
        </patternFill>
      </fill>
    </dxf>
    <dxf>
      <fill>
        <patternFill patternType="solid">
          <fgColor theme="4" tint="0.799979984760284"/>
          <bgColor theme="4" tint="0.79997998476028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0008602142"/>
        </horizontal>
      </border>
    </dxf>
    <dxf>
      <fill>
        <patternFill patternType="solid">
          <fgColor theme="4" tint="0.799979984760284"/>
          <bgColor theme="4" tint="0.799979984760284"/>
        </patternFill>
      </fill>
      <border>
        <bottom style="thin">
          <color theme="4" tint="0.399980008602142"/>
        </bottom>
      </border>
    </dxf>
    <dxf>
      <font>
        <b val="1"/>
      </font>
      <fill>
        <patternFill patternType="solid">
          <fgColor theme="4" tint="0.799979984760284"/>
          <bgColor theme="4" tint="0.799979984760284"/>
        </patternFill>
      </fill>
      <border>
        <bottom style="thin">
          <color theme="4" tint="0.399980008602142"/>
        </bottom>
      </border>
    </dxf>
    <dxf>
      <font>
        <color theme="1"/>
      </font>
    </dxf>
    <dxf>
      <font>
        <color theme="1"/>
      </font>
      <border>
        <bottom style="thin">
          <color theme="4" tint="0.399980008602142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79984760284"/>
          <bgColor theme="4" tint="0.799979984760284"/>
        </patternFill>
      </fill>
    </dxf>
    <dxf>
      <fill>
        <patternFill patternType="solid">
          <fgColor theme="4" tint="0.799979984760284"/>
          <bgColor theme="4" tint="0.799979984760284"/>
        </patternFill>
      </fill>
    </dxf>
    <dxf>
      <font>
        <b val="1"/>
        <color theme="1"/>
      </font>
      <fill>
        <patternFill patternType="solid">
          <fgColor theme="4" tint="0.799979984760284"/>
          <bgColor theme="4" tint="0.799979984760284"/>
        </patternFill>
      </fill>
      <border>
        <top style="thin">
          <color theme="4" tint="0.399980008602142"/>
        </top>
        <bottom style="thin">
          <color theme="4" tint="0.399980008602142"/>
        </bottom>
      </border>
    </dxf>
    <dxf>
      <font>
        <b val="1"/>
        <color theme="1"/>
      </font>
      <fill>
        <patternFill patternType="solid">
          <fgColor theme="4" tint="0.799979984760284"/>
          <bgColor theme="4" tint="0.799979984760284"/>
        </patternFill>
      </fill>
      <border>
        <bottom style="thin">
          <color theme="4" tint="0.399980008602142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>
      <xdr:nvSpPr>
        <xdr:cNvPr id="2" name="ImpTraceLabel" hidden="true"/>
        <xdr:cNvSpPr txBox="true"/>
      </xdr:nvSpPr>
      <xdr:spPr>
        <a:xfrm>
          <a:off x="0" y="0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nI5b2I5Nms3eDZqMW9oeGEwaHJueGM8L2FjY291bnQ+PG1hY2hpbmVDb2RlPkxDSzg4ODIwMDAyMzEKPC9tYWNoaW5lQ29kZT48dGltZT4yMDIzLTExLTAzIDExOjI3OjU0PC90aW1lPjxzeXN0ZW0+TUI8c3lzdGVtPjwvdHJhY2U+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gxxc/&#22823;&#25968;&#25454;&#23616;/2.&#39033;&#30446;&#23457;&#25209;/2023&#26611;&#25968;&#25454;&#35268;&#21010;/&#12304;&#24453;&#21150;&#12305;&#65288;&#26611;&#24030;&#24066;&#25945;&#32946;&#23616;&#65289;&#26611;&#24030;&#24066;&#25945;&#32946;&#25968;&#25454;&#31649;&#29702;&#24179;&#21488;&#20108;&#26399;&#39033;&#30446;&#24314;&#35758;&#20070;/&#65288;&#24453;&#21150;&#65289;&#26611;&#25968;&#25454;&#35268;&#21010;&#12308;2023&#12309;7&#21495;&#20851;&#20110;&#26611;&#24030;&#24066;&#25945;&#32946;&#25968;&#25454;&#31649;&#29702;&#24179;&#21488;&#20108;&#26399;&#39033;&#30446;&#24314;&#35758;&#20070;&#30340;&#25209;&#22797;/F:/LU/WECHAT/WeChat Files/luping0271/WeChat Files/luping0271/FileStorage/File/2023-10/&#26611;&#24030;&#24066;&#25945;&#32946;&#25968;&#25454;&#31649;&#29702;&#24179;&#21488;&#20108;&#26399;&#39033;&#30446;&#27010;&#31639;&#34920;-V14-&#23436;&#21892;&#36164;&#26009;&#21518;1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投资概算表"/>
      <sheetName val="软硬件配置清单"/>
      <sheetName val="应用系统定制开发工作量表"/>
      <sheetName val="实体二维码制作服务和短信费"/>
      <sheetName val="商用密码应用建设服务"/>
      <sheetName val="工程其他费用"/>
    </sheetNames>
    <sheetDataSet>
      <sheetData sheetId="0"/>
      <sheetData sheetId="1"/>
      <sheetData sheetId="2">
        <row r="210">
          <cell r="G210">
            <v>136.323</v>
          </cell>
        </row>
      </sheetData>
      <sheetData sheetId="3">
        <row r="7">
          <cell r="G7">
            <v>73000</v>
          </cell>
        </row>
      </sheetData>
      <sheetData sheetId="4">
        <row r="20">
          <cell r="H20">
            <v>38500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zoomScale="80" zoomScaleNormal="80" workbookViewId="0">
      <selection activeCell="C22" sqref="C22"/>
    </sheetView>
  </sheetViews>
  <sheetFormatPr defaultColWidth="14.375" defaultRowHeight="28" customHeight="true" outlineLevelCol="7"/>
  <cols>
    <col min="1" max="1" width="5.75" customWidth="true"/>
    <col min="2" max="2" width="27.125" customWidth="true"/>
    <col min="3" max="7" width="14.375" customWidth="true"/>
    <col min="8" max="8" width="23.5" customWidth="true"/>
    <col min="9" max="16384" width="14.375" customWidth="true"/>
  </cols>
  <sheetData>
    <row r="1" customHeight="true" spans="1:8">
      <c r="A1" s="1" t="s">
        <v>0</v>
      </c>
      <c r="B1" s="1"/>
      <c r="C1" s="2"/>
      <c r="D1" s="2"/>
      <c r="E1" s="2"/>
      <c r="F1" s="2"/>
      <c r="G1" s="2"/>
      <c r="H1" s="2"/>
    </row>
    <row r="2" customHeight="true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true" spans="1:8">
      <c r="A3" s="4" t="s">
        <v>2</v>
      </c>
      <c r="B3" s="4" t="s">
        <v>3</v>
      </c>
      <c r="C3" s="5" t="s">
        <v>4</v>
      </c>
      <c r="D3" s="5"/>
      <c r="E3" s="5"/>
      <c r="F3" s="5"/>
      <c r="G3" s="4" t="s">
        <v>5</v>
      </c>
      <c r="H3" s="5" t="s">
        <v>6</v>
      </c>
    </row>
    <row r="4" ht="24" customHeight="true" spans="1:8">
      <c r="A4" s="4"/>
      <c r="B4" s="4"/>
      <c r="C4" s="4" t="s">
        <v>7</v>
      </c>
      <c r="D4" s="6" t="s">
        <v>8</v>
      </c>
      <c r="E4" s="6" t="s">
        <v>9</v>
      </c>
      <c r="F4" s="4" t="s">
        <v>10</v>
      </c>
      <c r="G4" s="4"/>
      <c r="H4" s="5"/>
    </row>
    <row r="5" ht="24" customHeight="true" spans="1:8">
      <c r="A5" s="4" t="s">
        <v>11</v>
      </c>
      <c r="B5" s="7" t="s">
        <v>12</v>
      </c>
      <c r="C5" s="8"/>
      <c r="D5" s="8"/>
      <c r="E5" s="8"/>
      <c r="F5" s="8"/>
      <c r="G5" s="16"/>
      <c r="H5" s="17"/>
    </row>
    <row r="6" ht="24" customHeight="true" spans="1:8">
      <c r="A6" s="4">
        <v>1</v>
      </c>
      <c r="B6" s="9" t="s">
        <v>13</v>
      </c>
      <c r="C6" s="10"/>
      <c r="D6" s="10">
        <f>[1]应用系统定制开发工作量表!G210</f>
        <v>136.323</v>
      </c>
      <c r="E6" s="10"/>
      <c r="F6" s="10">
        <f t="shared" ref="F6:F9" si="0">SUM(C6:E6)</f>
        <v>136.323</v>
      </c>
      <c r="G6" s="16">
        <f>F6/F19</f>
        <v>0.793054856259396</v>
      </c>
      <c r="H6" s="14" t="s">
        <v>14</v>
      </c>
    </row>
    <row r="7" ht="24" customHeight="true" spans="1:8">
      <c r="A7" s="4">
        <v>2</v>
      </c>
      <c r="B7" s="9" t="s">
        <v>15</v>
      </c>
      <c r="C7" s="10">
        <f>[1]实体二维码制作服务和短信费!G7/10000</f>
        <v>7.3</v>
      </c>
      <c r="D7" s="10"/>
      <c r="E7" s="10"/>
      <c r="F7" s="10">
        <f t="shared" si="0"/>
        <v>7.3</v>
      </c>
      <c r="G7" s="16">
        <f>F7/F19</f>
        <v>0.0424675252942907</v>
      </c>
      <c r="H7" s="18"/>
    </row>
    <row r="8" ht="24" customHeight="true" spans="1:8">
      <c r="A8" s="4">
        <v>3</v>
      </c>
      <c r="B8" s="9" t="s">
        <v>16</v>
      </c>
      <c r="C8" s="10">
        <f>[1]商用密码应用建设服务!H20/10000</f>
        <v>3.85</v>
      </c>
      <c r="D8" s="10"/>
      <c r="E8" s="10"/>
      <c r="F8" s="10">
        <f t="shared" si="0"/>
        <v>3.85</v>
      </c>
      <c r="G8" s="16">
        <f>F8/F19</f>
        <v>0.0223972564908246</v>
      </c>
      <c r="H8" s="17"/>
    </row>
    <row r="9" ht="24" customHeight="true" spans="1:8">
      <c r="A9" s="4"/>
      <c r="B9" s="7" t="s">
        <v>17</v>
      </c>
      <c r="C9" s="11">
        <f>SUM(C6:C8)</f>
        <v>11.15</v>
      </c>
      <c r="D9" s="11">
        <f>SUM(D6:D8)</f>
        <v>136.323</v>
      </c>
      <c r="E9" s="11">
        <f>SUM(E6:E6)</f>
        <v>0</v>
      </c>
      <c r="F9" s="11">
        <f t="shared" si="0"/>
        <v>147.473</v>
      </c>
      <c r="G9" s="19">
        <f>F9/F19</f>
        <v>0.857919638044512</v>
      </c>
      <c r="H9" s="5"/>
    </row>
    <row r="10" ht="24" customHeight="true" spans="1:8">
      <c r="A10" s="4"/>
      <c r="B10" s="7"/>
      <c r="C10" s="12"/>
      <c r="D10" s="13"/>
      <c r="E10" s="13"/>
      <c r="F10" s="13"/>
      <c r="G10" s="14"/>
      <c r="H10" s="17"/>
    </row>
    <row r="11" ht="24" customHeight="true" spans="1:8">
      <c r="A11" s="4" t="s">
        <v>18</v>
      </c>
      <c r="B11" s="7" t="s">
        <v>19</v>
      </c>
      <c r="C11" s="12"/>
      <c r="D11" s="13"/>
      <c r="E11" s="13"/>
      <c r="F11" s="13"/>
      <c r="G11" s="14"/>
      <c r="H11" s="17"/>
    </row>
    <row r="12" ht="24" customHeight="true" spans="1:8">
      <c r="A12" s="14">
        <v>1</v>
      </c>
      <c r="B12" s="9" t="s">
        <v>20</v>
      </c>
      <c r="C12" s="13"/>
      <c r="D12" s="13"/>
      <c r="E12" s="20">
        <f>F9*2.4%</f>
        <v>3.539352</v>
      </c>
      <c r="F12" s="21">
        <f t="shared" ref="F12:F17" si="1">SUM(D12:E12)</f>
        <v>3.539352</v>
      </c>
      <c r="G12" s="16">
        <f>F12/F19</f>
        <v>0.0205900713130683</v>
      </c>
      <c r="H12" s="22" t="s">
        <v>21</v>
      </c>
    </row>
    <row r="13" ht="24" customHeight="true" spans="1:8">
      <c r="A13" s="14">
        <v>2</v>
      </c>
      <c r="B13" s="9" t="s">
        <v>22</v>
      </c>
      <c r="C13" s="13"/>
      <c r="D13" s="15"/>
      <c r="E13" s="20">
        <f>F9*3%*0.95</f>
        <v>4.2029805</v>
      </c>
      <c r="F13" s="21">
        <f t="shared" si="1"/>
        <v>4.2029805</v>
      </c>
      <c r="G13" s="16">
        <f>F13/F19</f>
        <v>0.0244507096842686</v>
      </c>
      <c r="H13" s="22" t="s">
        <v>21</v>
      </c>
    </row>
    <row r="14" ht="24" customHeight="true" spans="1:8">
      <c r="A14" s="14">
        <v>3</v>
      </c>
      <c r="B14" s="9" t="s">
        <v>23</v>
      </c>
      <c r="C14" s="13"/>
      <c r="D14" s="15"/>
      <c r="E14" s="20">
        <v>8</v>
      </c>
      <c r="F14" s="21">
        <f t="shared" si="1"/>
        <v>8</v>
      </c>
      <c r="G14" s="16">
        <f>F14/F19</f>
        <v>0.0465397537471679</v>
      </c>
      <c r="H14" s="22" t="s">
        <v>21</v>
      </c>
    </row>
    <row r="15" ht="24" customHeight="true" spans="1:8">
      <c r="A15" s="14">
        <v>4</v>
      </c>
      <c r="B15" s="9" t="s">
        <v>24</v>
      </c>
      <c r="C15" s="13"/>
      <c r="D15" s="15"/>
      <c r="E15" s="20">
        <v>5</v>
      </c>
      <c r="F15" s="21">
        <f t="shared" si="1"/>
        <v>5</v>
      </c>
      <c r="G15" s="16">
        <f>F15/F19</f>
        <v>0.0290873460919799</v>
      </c>
      <c r="H15" s="22"/>
    </row>
    <row r="16" ht="24" customHeight="true" spans="1:8">
      <c r="A16" s="14">
        <v>5</v>
      </c>
      <c r="B16" s="9" t="s">
        <v>25</v>
      </c>
      <c r="C16" s="13"/>
      <c r="D16" s="15"/>
      <c r="E16" s="23">
        <f>F6*2.5%</f>
        <v>3.408075</v>
      </c>
      <c r="F16" s="21">
        <f t="shared" si="1"/>
        <v>3.408075</v>
      </c>
      <c r="G16" s="16">
        <f>F16/F19</f>
        <v>0.0198263714064849</v>
      </c>
      <c r="H16" s="22" t="s">
        <v>21</v>
      </c>
    </row>
    <row r="17" ht="24" customHeight="true" spans="1:8">
      <c r="A17" s="14">
        <v>6</v>
      </c>
      <c r="B17" s="9" t="s">
        <v>26</v>
      </c>
      <c r="C17" s="13"/>
      <c r="D17" s="15"/>
      <c r="E17" s="23">
        <f>F6*0.2%</f>
        <v>0.272646</v>
      </c>
      <c r="F17" s="21">
        <f t="shared" si="1"/>
        <v>0.272646</v>
      </c>
      <c r="G17" s="16">
        <f>F17/F19</f>
        <v>0.00158610971251879</v>
      </c>
      <c r="H17" s="22" t="s">
        <v>27</v>
      </c>
    </row>
    <row r="18" ht="24" customHeight="true" spans="1:8">
      <c r="A18" s="4"/>
      <c r="B18" s="7" t="s">
        <v>28</v>
      </c>
      <c r="C18" s="12"/>
      <c r="D18" s="15"/>
      <c r="E18" s="24">
        <f>SUM(E12:E17)</f>
        <v>24.4230535</v>
      </c>
      <c r="F18" s="11">
        <f>SUM(F12:F17)</f>
        <v>24.4230535</v>
      </c>
      <c r="G18" s="19">
        <f>F18/F19</f>
        <v>0.142080361955488</v>
      </c>
      <c r="H18" s="25"/>
    </row>
    <row r="19" ht="24" customHeight="true" spans="1:8">
      <c r="A19" s="4" t="s">
        <v>29</v>
      </c>
      <c r="B19" s="7" t="s">
        <v>30</v>
      </c>
      <c r="C19" s="12"/>
      <c r="D19" s="12"/>
      <c r="E19" s="12"/>
      <c r="F19" s="11">
        <f>F9+F18</f>
        <v>171.8960535</v>
      </c>
      <c r="G19" s="19">
        <f>F19/F19</f>
        <v>1</v>
      </c>
      <c r="H19" s="5"/>
    </row>
  </sheetData>
  <mergeCells count="7">
    <mergeCell ref="A1:B1"/>
    <mergeCell ref="A2:H2"/>
    <mergeCell ref="C3:F3"/>
    <mergeCell ref="A3:A4"/>
    <mergeCell ref="B3:B4"/>
    <mergeCell ref="G3:G4"/>
    <mergeCell ref="H3:H4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PING</dc:creator>
  <cp:lastModifiedBy>gxxc</cp:lastModifiedBy>
  <dcterms:created xsi:type="dcterms:W3CDTF">2023-10-31T17:19:00Z</dcterms:created>
  <dcterms:modified xsi:type="dcterms:W3CDTF">2023-11-08T12:00:09Z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D30DD35663A8495B8AEDDD61834E82AB_11</vt:lpwstr>
  </property>
  <property fmtid="{D5CDD505-2E9C-101B-9397-08002B2CF9AE}" pid="3" name="KSOProductBuildVer">
    <vt:lpwstr>2052-11.8.2.10489</vt:lpwstr>
  </property>
</Properties>
</file>