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<sst xmlns="http://schemas.openxmlformats.org/spreadsheetml/2006/main" count="910" uniqueCount="443">
  <si>
    <t>附件3</t>
  </si>
  <si>
    <t>柳州市加快大健康产业发展三年行动计划（2020-2022）重点项目表</t>
  </si>
  <si>
    <t>单位：万元</t>
  </si>
  <si>
    <t>序号</t>
  </si>
  <si>
    <t>项目名称</t>
  </si>
  <si>
    <t>建设性质</t>
  </si>
  <si>
    <t>项目业主</t>
  </si>
  <si>
    <t>责任单位</t>
  </si>
  <si>
    <t>项目地址</t>
  </si>
  <si>
    <t>建设规模及内容</t>
  </si>
  <si>
    <t>总投资</t>
  </si>
  <si>
    <t>已完成
投资</t>
  </si>
  <si>
    <t>2020年
计划投资</t>
  </si>
  <si>
    <t>2021年
计划投资</t>
  </si>
  <si>
    <t>2022年
计划投资</t>
  </si>
  <si>
    <t>备注</t>
  </si>
  <si>
    <t>合计</t>
  </si>
  <si>
    <t>一</t>
  </si>
  <si>
    <t>健康养老</t>
  </si>
  <si>
    <t>二</t>
  </si>
  <si>
    <t>健康医疗</t>
  </si>
  <si>
    <t>三</t>
  </si>
  <si>
    <t>健康旅游</t>
  </si>
  <si>
    <t>四</t>
  </si>
  <si>
    <t>健康医药</t>
  </si>
  <si>
    <t>五</t>
  </si>
  <si>
    <t>健康食品</t>
  </si>
  <si>
    <t>六</t>
  </si>
  <si>
    <t>健康运动</t>
  </si>
  <si>
    <t>柳南区太阳村镇医养结合项目</t>
  </si>
  <si>
    <t>续建</t>
  </si>
  <si>
    <t>城建集团</t>
  </si>
  <si>
    <t>柳南区
人民政府</t>
  </si>
  <si>
    <t>柳南区</t>
  </si>
  <si>
    <t>总建筑面积49720平方米，床位500张。</t>
  </si>
  <si>
    <t>鱼峰区养老院</t>
  </si>
  <si>
    <t>鱼峰区
人民政府</t>
  </si>
  <si>
    <t>鱼峰区</t>
  </si>
  <si>
    <t>总建筑面积29700平方米，床位500张。</t>
  </si>
  <si>
    <t>柳东新区医养中心</t>
  </si>
  <si>
    <t>东城集团</t>
  </si>
  <si>
    <t>柳东新区管委会</t>
  </si>
  <si>
    <t>柳东新区</t>
  </si>
  <si>
    <t>总建筑面积30000平方米，床位500张。</t>
  </si>
  <si>
    <t>柳江区老年养护院</t>
  </si>
  <si>
    <t>柳江区民政局</t>
  </si>
  <si>
    <t>柳江区
人民政府</t>
  </si>
  <si>
    <t>柳江区</t>
  </si>
  <si>
    <t>总建筑面积21250平方米，床位500张。</t>
  </si>
  <si>
    <t>柳江区医养结合养老服务中心</t>
  </si>
  <si>
    <t>秋斓医养中心</t>
  </si>
  <si>
    <t>城中区</t>
  </si>
  <si>
    <t>总建筑面积136000平方米，床位2000张。</t>
  </si>
  <si>
    <t>白云颐养中心</t>
  </si>
  <si>
    <t>北城集团</t>
  </si>
  <si>
    <t>总建筑面积140000平方米，床位1500张。</t>
  </si>
  <si>
    <t>百福颐养中心</t>
  </si>
  <si>
    <t>柳北区
人民政府</t>
  </si>
  <si>
    <t>柳北区</t>
  </si>
  <si>
    <t>总建筑面积33000平方米，床位500张。</t>
  </si>
  <si>
    <t>融安县200张床位养老项目</t>
  </si>
  <si>
    <t>新建</t>
  </si>
  <si>
    <t>待定</t>
  </si>
  <si>
    <t>融安县
人民政府</t>
  </si>
  <si>
    <t>融安县</t>
  </si>
  <si>
    <t>总建筑面积10000平方米，床位200张。</t>
  </si>
  <si>
    <t>三江县200张床位养老项目</t>
  </si>
  <si>
    <t>三江县
人民政府</t>
  </si>
  <si>
    <t>三江县</t>
  </si>
  <si>
    <t>柳城县2个100张床位区域性农村养老服务中心</t>
  </si>
  <si>
    <t>柳城县
人民政府</t>
  </si>
  <si>
    <t>柳城县</t>
  </si>
  <si>
    <t>每个项目改扩建面积3500平方米，床位100张。</t>
  </si>
  <si>
    <t>鹿寨县2个100张床位区域性农村养老服务中心</t>
  </si>
  <si>
    <t>鹿寨县民政局</t>
  </si>
  <si>
    <t>鹿寨县
人民政府</t>
  </si>
  <si>
    <t>鹿寨县</t>
  </si>
  <si>
    <t>寨沙镇养老服务中心、黄冕镇养老服务中心，每个项目改扩建面积约3500平方米，设置床位100张。</t>
  </si>
  <si>
    <t>融安县2个100张床位区域性农村养老服务中心</t>
  </si>
  <si>
    <t>每个项目改扩建面积3500平方米，设置床位100张。</t>
  </si>
  <si>
    <t>融水县2个100张床位区域性农村养老服务中心</t>
  </si>
  <si>
    <t>融水县
人民政府</t>
  </si>
  <si>
    <t>融水县</t>
  </si>
  <si>
    <t>三江县2个100张床位区域性农村养老服务中心</t>
  </si>
  <si>
    <t>柳江区2个100张床位区域性农村养老服务中心</t>
  </si>
  <si>
    <t>柳江县
人民政府</t>
  </si>
  <si>
    <t>每个项目改扩建面积5000平方米，设置床位100张。</t>
  </si>
  <si>
    <t>老年人居家适老化改造工程</t>
  </si>
  <si>
    <t>各城区
人民政府</t>
  </si>
  <si>
    <t>对800户老年人家庭进行适老化改造。</t>
  </si>
  <si>
    <t>改造一批社区居家养老服务中心</t>
  </si>
  <si>
    <t>市民政局
各城区
人民政府</t>
  </si>
  <si>
    <t>新建、改扩建一批社区居家养老服务中心。</t>
  </si>
  <si>
    <t>老年人宜居社区改造工程</t>
  </si>
  <si>
    <t>新建、改扩建改造10个老年人宜居社区。</t>
  </si>
  <si>
    <t>柳州市康复辅助器具产业园</t>
  </si>
  <si>
    <t>市民政局</t>
  </si>
  <si>
    <t>总建筑面积20000平方米。</t>
  </si>
  <si>
    <t>柳州市三江县仙源健康产业园项目</t>
  </si>
  <si>
    <t>建设仙源健康产业园。</t>
  </si>
  <si>
    <t>柳江区健康养老综合服务中心--残疾人托养中心</t>
  </si>
  <si>
    <t>柳州市柳江区残疾人联合会</t>
  </si>
  <si>
    <t>总建筑面积8020平方米，床位200张。</t>
  </si>
  <si>
    <t>柳州市六道骨科医疗卫生养老服务院项目</t>
  </si>
  <si>
    <t>柳江覃浪涛诊所</t>
  </si>
  <si>
    <t>项目占地面积63049平方米。主要建设医养服务楼、综合楼以及给排水、 道路、绿化等配套设施。</t>
  </si>
  <si>
    <t>城中区疾病预防控制中心业务用房改造项目</t>
  </si>
  <si>
    <t>城中区疾控中心</t>
  </si>
  <si>
    <t>城中区
人民政府</t>
  </si>
  <si>
    <t>改造面积1444平方米。</t>
  </si>
  <si>
    <t>柳州市疾控中心业务用房建设项目（一期）</t>
  </si>
  <si>
    <t>市疾控中心</t>
  </si>
  <si>
    <t>市卫健委</t>
  </si>
  <si>
    <t>总建筑面积8137平方米。</t>
  </si>
  <si>
    <t>柳州市妇儿医院西院门诊综合楼修缮改造项目（潭中人民医院西院）</t>
  </si>
  <si>
    <t>妇儿医院</t>
  </si>
  <si>
    <t>室内改造总面积8000平方米。</t>
  </si>
  <si>
    <t>柳北区疾病预防控制中心和卫生监督所业务综合楼</t>
  </si>
  <si>
    <t>柳北区卫计局</t>
  </si>
  <si>
    <t>总建筑面积9000平方米。</t>
  </si>
  <si>
    <t>柳江区中医医院整体搬迁项目</t>
  </si>
  <si>
    <t>柳江区中医医院</t>
  </si>
  <si>
    <t>总建筑面积58796平方米，设置床位400张。</t>
  </si>
  <si>
    <t>柳江区人民医院内科病房、儿科病房及医技楼项目</t>
  </si>
  <si>
    <t>柳江区人民医院</t>
  </si>
  <si>
    <t>总建筑面积16522平方米，设置床位352张。</t>
  </si>
  <si>
    <t>柳州市儿童医院项目（三期）</t>
  </si>
  <si>
    <t>妇幼保健院</t>
  </si>
  <si>
    <t>柳东新区
卫健委</t>
  </si>
  <si>
    <t>总建筑面积105000平方米。</t>
  </si>
  <si>
    <t>柳南区潭西街道社区卫生服务中心整体搬迁及医养融合项目</t>
  </si>
  <si>
    <t>柳南区卫计局</t>
  </si>
  <si>
    <t>柳南区
卫健委</t>
  </si>
  <si>
    <t>总建筑面积12000平方米，设置床位100张。</t>
  </si>
  <si>
    <t>柳州市红十字会医院迁建项目</t>
  </si>
  <si>
    <t>项目规划建设面积99000平方米，规划床位500张。</t>
  </si>
  <si>
    <t>柳州市中西医结合医院迁建项目</t>
  </si>
  <si>
    <t>北部新区
卫健委</t>
  </si>
  <si>
    <t>阳和新区</t>
  </si>
  <si>
    <t>总建筑面积110000平方米，规划床位500张。</t>
  </si>
  <si>
    <t>柳州市燎原医院</t>
  </si>
  <si>
    <t>轨道集团</t>
  </si>
  <si>
    <t>市公安局
市卫健委</t>
  </si>
  <si>
    <t>总建筑面积71000平方米，规划设置床位600张。</t>
  </si>
  <si>
    <t>解放社区卫生服务中心</t>
  </si>
  <si>
    <t>总建筑面积4000平方米。</t>
  </si>
  <si>
    <t>柳州市中医医院本部业务用房修缮工程项目</t>
  </si>
  <si>
    <t>中医医院</t>
  </si>
  <si>
    <t>城中区
卫健委</t>
  </si>
  <si>
    <t>修缮建筑面积35000平方米。</t>
  </si>
  <si>
    <t xml:space="preserve">柳州市妇幼保健院城中院区修缮改造工程 </t>
  </si>
  <si>
    <t>竣工</t>
  </si>
  <si>
    <t>修缮建筑面积37000平方米。</t>
  </si>
  <si>
    <t>柳州市工人医院总院搬迁项目（一期）</t>
  </si>
  <si>
    <t>总建筑面积约210000平方米，规划普通病床数1200床。</t>
  </si>
  <si>
    <t>鱼峰区雒容镇中心卫生院整体搬迁工程</t>
  </si>
  <si>
    <t>总建筑面积6000平方米，设置床位100张。</t>
  </si>
  <si>
    <t>柳州市柳铁中心医院医技规培综合楼项目</t>
  </si>
  <si>
    <t>柳铁中心医院</t>
  </si>
  <si>
    <t>建筑面积10800平方米。</t>
  </si>
  <si>
    <t>柳州市人民医院停车楼及医疗辅助用房项目</t>
  </si>
  <si>
    <t>人民医院</t>
  </si>
  <si>
    <t>总建筑面积44000平方米。</t>
  </si>
  <si>
    <t>柳州市中医医院东院（二期）-医疗科研综合楼项目</t>
  </si>
  <si>
    <t>总建筑面积29000平方米。</t>
  </si>
  <si>
    <t>北部生态新区规划医院</t>
  </si>
  <si>
    <t>北部生态新区</t>
  </si>
  <si>
    <t>总建筑面积80000平方米，床位500张。</t>
  </si>
  <si>
    <t>柳州市人民医院维修改造</t>
  </si>
  <si>
    <t>维修改造面积50000平方米。</t>
  </si>
  <si>
    <t>社区卫生服务中心提升改造</t>
  </si>
  <si>
    <t>拟提升改造20个社区卫生服务中心。</t>
  </si>
  <si>
    <t>乡镇卫生院提升改造</t>
  </si>
  <si>
    <t>拟提升改造10个乡镇卫生院。</t>
  </si>
  <si>
    <t>市、县区级卫生监督所</t>
  </si>
  <si>
    <t>拟新建、改扩建10个卫生监督机构。</t>
  </si>
  <si>
    <t>市、县区级疾控中心</t>
  </si>
  <si>
    <t>拟新建、改扩建10个疾病预防控制中心。</t>
  </si>
  <si>
    <t>民营医院</t>
  </si>
  <si>
    <t>总建筑面积10000平方米，床位500张。</t>
  </si>
  <si>
    <t>中医医院中药壮瑶医药医院制剂研发中心</t>
  </si>
  <si>
    <t>装修改造建筑面积5000平方米。</t>
  </si>
  <si>
    <t>柳州药用植物园</t>
  </si>
  <si>
    <t>总用地面积100亩，总建筑面积5000平方米。</t>
  </si>
  <si>
    <t>中医一条街</t>
  </si>
  <si>
    <t>总用地面积100亩，总建筑面积10000平方米。</t>
  </si>
  <si>
    <t>柳州市大健康医疗产业园</t>
  </si>
  <si>
    <t>柳州旅游集散中心——旅游展示中心装修项目</t>
  </si>
  <si>
    <t>广西柳州市轨道交通投资发展集团有限公司</t>
  </si>
  <si>
    <t>市文广旅局</t>
  </si>
  <si>
    <t>装修改造建筑面积约1700平方米。</t>
  </si>
  <si>
    <t>柳州工业博物馆提升改造项目</t>
  </si>
  <si>
    <t>柳州工业博物馆</t>
  </si>
  <si>
    <t>按国家三级博物馆标准对约1500平方米的机动展厅进行改造，建设库房约2000平方米。</t>
  </si>
  <si>
    <t xml:space="preserve">柳东新区九子岭公园  </t>
  </si>
  <si>
    <t>广西柳州东城投资开发集团有限公司</t>
  </si>
  <si>
    <t>市林业和园林局</t>
  </si>
  <si>
    <t>总用地面积约417亩，建筑面积约1300平方米。</t>
  </si>
  <si>
    <t>柳州市柳东新区官塘片滨江生态湿地公园</t>
  </si>
  <si>
    <t>广西柳州市东城投资开发集团有限公司</t>
  </si>
  <si>
    <t>规划面积约3210亩。</t>
  </si>
  <si>
    <t>融水县苗韵迷城项目</t>
  </si>
  <si>
    <t>广西柳州市文化旅游投资发展集团有限公司</t>
  </si>
  <si>
    <t>融水县人民政府
市文广旅局</t>
  </si>
  <si>
    <r>
      <t>规划用地约2</t>
    </r>
    <r>
      <rPr>
        <sz val="12"/>
        <rFont val="宋体"/>
        <family val="0"/>
      </rPr>
      <t>79</t>
    </r>
    <r>
      <rPr>
        <sz val="12"/>
        <rFont val="宋体"/>
        <family val="0"/>
      </rPr>
      <t>亩，总建筑面积约200000平方米。</t>
    </r>
  </si>
  <si>
    <t>融水县元宝山旅游开发项目（一期）</t>
  </si>
  <si>
    <t>重点开发白坪、培秀村、野人谷三个景点。</t>
  </si>
  <si>
    <t>龙潭艺术工场（中国西南民俗文化创意产业园）</t>
  </si>
  <si>
    <t>正在招商中</t>
  </si>
  <si>
    <t>总用地面积433亩，总建筑面积200000平方米。</t>
  </si>
  <si>
    <t xml:space="preserve">广西柳州山岔湾生态旅游健康产业园一期项目
</t>
  </si>
  <si>
    <t>广西柳州鸿勇投资有限公司</t>
  </si>
  <si>
    <t>总建筑面积约480000平方米。</t>
  </si>
  <si>
    <t xml:space="preserve">鹿寨县中渡·香桥旅游区石林公园项目(千年传世文化石林项目)
</t>
  </si>
  <si>
    <t>杭州野山旅游有限公司</t>
  </si>
  <si>
    <t>建设3000平方米书画艺术家隐居会馆；打造1200米石林书画纪念墙；打造石林书画篆刻、石刻。</t>
  </si>
  <si>
    <t>鹿寨香桥风景旅游开发项目一期</t>
  </si>
  <si>
    <t>广西汇展文化旅游投资有限公司</t>
  </si>
  <si>
    <t>其中一期建设养生馆和项目接待中心,总占地面积203亩。</t>
  </si>
  <si>
    <t>三江县易地扶贫搬迁产业扶贫万亩茶园项目</t>
  </si>
  <si>
    <t>三江县三江春商贸有限责任公司</t>
  </si>
  <si>
    <r>
      <t>规划茶园面积1</t>
    </r>
    <r>
      <rPr>
        <sz val="12"/>
        <rFont val="宋体"/>
        <family val="0"/>
      </rPr>
      <t>0000</t>
    </r>
    <r>
      <rPr>
        <sz val="12"/>
        <rFont val="宋体"/>
        <family val="0"/>
      </rPr>
      <t>亩，总建筑面积10000平方米。</t>
    </r>
  </si>
  <si>
    <t xml:space="preserve">三江县布央仙人山农业旅游田园综合体项目           </t>
  </si>
  <si>
    <t>三江侗族自治县三江文化旅游投资发展有限责任公司</t>
  </si>
  <si>
    <t>总占地15000亩。</t>
  </si>
  <si>
    <t>三江县大洲文化旅游岛项目</t>
  </si>
  <si>
    <t>柳州市三江县盛世文化旅游投资有限公司</t>
  </si>
  <si>
    <t>总规划用地约1470亩，总建筑面积约182632平方米。</t>
  </si>
  <si>
    <t>融水县双龙沟民族文化旅游项目</t>
  </si>
  <si>
    <t>广西融水双龙沟旅游开发有限公司</t>
  </si>
  <si>
    <t>总用地面积760亩，总建筑面积50000平方米。</t>
  </si>
  <si>
    <t>北部生态新区湿地公园一期（生态农业示范园基础设施）</t>
  </si>
  <si>
    <t>北城集团
投控公司</t>
  </si>
  <si>
    <t>沙塘镇</t>
  </si>
  <si>
    <t>总用地面积244亩，总建筑面积11140平方米。</t>
  </si>
  <si>
    <t>凤山文化旅游综合开发项目</t>
  </si>
  <si>
    <t>广西柳城盛迦旅游文化开发有限责任公司</t>
  </si>
  <si>
    <t>总用地面积188亩，总建筑面积约50000平方米。</t>
  </si>
  <si>
    <t>柳江区岜公塘湿地公园</t>
  </si>
  <si>
    <t>广西柳州市建设投资开发有限责任公司</t>
  </si>
  <si>
    <t>柳江区人民政府</t>
  </si>
  <si>
    <t>总建筑面积13533平方米。</t>
  </si>
  <si>
    <t>融安至从江高速公路一期工程（融安至安太段）</t>
  </si>
  <si>
    <t>市城建集团</t>
  </si>
  <si>
    <t>高速公路全长43公里及14公里二级路连接线。</t>
  </si>
  <si>
    <t>柳州百花岭生态旅游区项目</t>
  </si>
  <si>
    <t>广西柳州可莘旅游投资股份有限公司</t>
  </si>
  <si>
    <t>总用地面积2300亩。</t>
  </si>
  <si>
    <t>柳州市柳东新区古镇路（原立新洲大道）</t>
  </si>
  <si>
    <t>路线全长约2090千米，道路红线宽度45米。</t>
  </si>
  <si>
    <t>柳州市柳东新区清江大道（原古镇路）工程项目</t>
  </si>
  <si>
    <t>全长约3426米。</t>
  </si>
  <si>
    <t>柳江区六兰至百朋公路改建工程</t>
  </si>
  <si>
    <t>柳江区交通运输局</t>
  </si>
  <si>
    <r>
      <t>全长约11</t>
    </r>
    <r>
      <rPr>
        <sz val="12"/>
        <rFont val="宋体"/>
        <family val="0"/>
      </rPr>
      <t>600</t>
    </r>
    <r>
      <rPr>
        <sz val="12"/>
        <rFont val="宋体"/>
        <family val="0"/>
      </rPr>
      <t>米。</t>
    </r>
  </si>
  <si>
    <t>柳城县旅游公路</t>
  </si>
  <si>
    <t>柳州市柳城县凤山镇凤凰大道东段工程道路全长约1200米、柳州市柳城县凤山镇桥北路工程1300米、三柳高速凤山连接线下穿通道改造工程1380米、柳城县大埔至太平（中回至龙兴段）道路工程16943米、柳城县凤山至四塘（凤糖至糯米滩段）公路工程16220米。</t>
  </si>
  <si>
    <t>融安县旅游公路</t>
  </si>
  <si>
    <t>融安县资产管理有限责任公司</t>
  </si>
  <si>
    <t>长安三桥东桥及引道工程长1378米，融安县大良新和桥至古兰旅游公路6000米，东起乡至大良镇石门仙湖4A景区公路16000米。安太乡培地至培秀8744米，安陲乡乌吉至吉曼4460米，安陲乌翁屯至香粉中坪村毛坪屯三友瀑布9000米。</t>
  </si>
  <si>
    <t>融水县旅游公路</t>
  </si>
  <si>
    <t>融水苗族自治县交通局</t>
  </si>
  <si>
    <t>大浪潘里-安陲（潘里至新塘段）公路工程17.37公里，大浪潘里-安陲（新塘至安陲段）公路工程23270米。</t>
  </si>
  <si>
    <t>三江县旅游公路</t>
  </si>
  <si>
    <t>三江侗族自治县交通运输局</t>
  </si>
  <si>
    <t>三江县良口-座龙（高速路出口）公路、三江县座龙（高速路出口）-大塘坳道路工程、大良新和桥至古兰、大良至沙坪公路（石门仙湖景区至东起崖脚村段）。</t>
  </si>
  <si>
    <t>鹿寨县旅游公路</t>
  </si>
  <si>
    <t>鹿寨县鹿之联投资有限责任公司</t>
  </si>
  <si>
    <t>鹿寨至象州公路(鹿寨段)长约34000米，新胜大桥及引道工程全长788米，黄冕至拉沟公路全长33000米。</t>
  </si>
  <si>
    <t>柳江区百朋荷苑游客服务中心及配套设施项目</t>
  </si>
  <si>
    <t>柳州市鑫旺农业旅游投资有限公司</t>
  </si>
  <si>
    <r>
      <t>总规划用地面积27</t>
    </r>
    <r>
      <rPr>
        <sz val="12"/>
        <rFont val="宋体"/>
        <family val="0"/>
      </rPr>
      <t>亩，总建筑面积约74836平方米。</t>
    </r>
  </si>
  <si>
    <t>柳州市文化艺术中心整体提升改造项目</t>
  </si>
  <si>
    <t>柳州市艺术剧院</t>
  </si>
  <si>
    <t>对柳州市文化艺术中心整体提升改造项目，总面积约10000平方米。</t>
  </si>
  <si>
    <t>鹿寨高铁北站开发项目</t>
  </si>
  <si>
    <t>鹿寨住房和城乡建设局</t>
  </si>
  <si>
    <t>主要对鹿寨火车北站周边进行综合开发，建设群众休闲娱乐广场、农贸市场及其他公共设施。</t>
  </si>
  <si>
    <t>鹿寨生态旅游环境景观提升项目二期工程</t>
  </si>
  <si>
    <t>主要对城市公园（金家湖城市公园）、门户景观（鹿鸣湖、迎宾湖、时光水廊）、城市带状水系公园（五支渠、干渠）景观绿化进行提升改造；对石榴河九渠十六湖水利水生态工程进行湖泊治理、渠道治理。</t>
  </si>
  <si>
    <t>三江县文化体育中心项目</t>
  </si>
  <si>
    <t>三江县程阳桥城建投资开发有限责任公司</t>
  </si>
  <si>
    <t>总用地面积约174亩，总建筑面积约110000平方米。</t>
  </si>
  <si>
    <t xml:space="preserve">三江南和三江北旅游咨询服务中心                     </t>
  </si>
  <si>
    <t>三江侗族自治县三江电力有限责任公司</t>
  </si>
  <si>
    <r>
      <t>项目总用地面积3</t>
    </r>
    <r>
      <rPr>
        <sz val="12"/>
        <rFont val="宋体"/>
        <family val="0"/>
      </rPr>
      <t>4亩</t>
    </r>
    <r>
      <rPr>
        <sz val="12"/>
        <rFont val="宋体"/>
        <family val="0"/>
      </rPr>
      <t>，总建筑面积1647平方米。</t>
    </r>
  </si>
  <si>
    <t>三江县岜团景区提升工程</t>
  </si>
  <si>
    <t>三江县文化旅游投资发展有限责任公司</t>
  </si>
  <si>
    <t>项目拟在三江县独峒镇岜团村建设花海田园综合体、古村落民族风情侗寨、侗乡风情街、民宿及村道亮化等基础设施。</t>
  </si>
  <si>
    <t>三江南站广场旅游综合体</t>
  </si>
  <si>
    <t>总用地面积121亩，总建筑面积48000平方米。</t>
  </si>
  <si>
    <t>柳城县东区公园项目</t>
  </si>
  <si>
    <t>柳城县中天城建投资有限责任公司</t>
  </si>
  <si>
    <t>总用地面积944亩，总建筑面积17807平方米。</t>
  </si>
  <si>
    <t>柳州三定岛·一都米原乡小镇</t>
  </si>
  <si>
    <t>雅居乐集团控股有限公司</t>
  </si>
  <si>
    <t>总用地面积7000亩，总建筑面积约1300000平方米。</t>
  </si>
  <si>
    <t>融水苗族自治县贝江生态旅游扶贫开发项目（一期）</t>
  </si>
  <si>
    <t>融水苗族自治县元笙旅游发展有限公司</t>
  </si>
  <si>
    <t>总建筑面积142000平方米。</t>
  </si>
  <si>
    <t>全国特色小镇中渡镇建设项目</t>
  </si>
  <si>
    <t>开展中渡古镇核心区、香桥景区及鹿寨北高铁小镇建设。</t>
  </si>
  <si>
    <t>柳州百朋莲花小镇</t>
  </si>
  <si>
    <t>广西城康金荷田旅游发展有限公司</t>
  </si>
  <si>
    <t>总用地面积约1000亩，总建筑面积68331平方米。</t>
  </si>
  <si>
    <t>三江县丹州特色小镇</t>
  </si>
  <si>
    <t>三江县住建局</t>
  </si>
  <si>
    <t>雨水管铺设总长约1791米，污水管铺设1708米，预埋电缆铺设总长147米，路面铺装7357平方米，房屋立面改造5994平方米、柚园栈道353平方米，柚园内道路1718平方米，停车场2006平方米。</t>
  </si>
  <si>
    <t>广西壮族自治区柳州市大龙潭景区</t>
  </si>
  <si>
    <t>提升整改游客中心、停车场等旅游基础设施，优化改造景区道路两岸景观，维护修建少数民族建筑；增设休闲养生步道、滨水瑜伽冥想区、滨水太极运动区等休闲康养设施。</t>
  </si>
  <si>
    <t>柳州市廖磊公馆保护维修及陈列布展项目</t>
  </si>
  <si>
    <t>市军博园</t>
  </si>
  <si>
    <t>对柳州市廖磊公馆保护维修及陈列布展项目，保护维修总面积约3000平方米，陈列布展总面积约770平方米。</t>
  </si>
  <si>
    <t>柳州市东门城楼消防系统改造</t>
  </si>
  <si>
    <t>市博物馆</t>
  </si>
  <si>
    <t>对东门城楼消防系统升级改造。</t>
  </si>
  <si>
    <t>柳侯祠消防改造工程</t>
  </si>
  <si>
    <t>对柳侯祠消防系统升级改造。</t>
  </si>
  <si>
    <t>柳州市国家级非物质文化遗产传统艺术展演中心（红星影剧院）</t>
  </si>
  <si>
    <t>总建筑面积3000平方米，建设剧场、排练厅，其他配套供排水、空调、消防、电力及辅助用房等。</t>
  </si>
  <si>
    <t>东门历史文化街区保护与整治工程（三期）</t>
  </si>
  <si>
    <t>市住房城乡建设局</t>
  </si>
  <si>
    <t>对立新路、曙光东路西段沿街建筑整体四周进行外立面改造，对沿街通信光（电）缆线路规整，规范门店招牌设置等。</t>
  </si>
  <si>
    <t>鲤鱼嘴遗址保护展示馆</t>
  </si>
  <si>
    <t>建投公司</t>
  </si>
  <si>
    <t>白莲洞博物馆</t>
  </si>
  <si>
    <t>建设展示馆面积480平方米，建设内容为拆除原有保护棚，新建保护展示馆1栋，展示馆水电及周边绿化等。</t>
  </si>
  <si>
    <t>柳州市抗战纪念园综合博物馆陈列布展及文物征集</t>
  </si>
  <si>
    <t>军博园</t>
  </si>
  <si>
    <t>建筑面积13680平方米，展陈面积约7092平方米。</t>
  </si>
  <si>
    <t>2017年历史建筑维修</t>
  </si>
  <si>
    <t>市区</t>
  </si>
  <si>
    <t>对柳州消防队望火楼、广西机电技师学院教学大楼、凤凰巷柳钢老宿舍区、鸡喇碉堡群、原柳州市印刷厂托儿所、原曙光小学教学楼、柳州电灯公司旧址等7处历史建筑进行修缮保护及档案完善，制作安装柳州市第四批历史建筑标志牌。</t>
  </si>
  <si>
    <t>柳州抗战纪念园综合博物馆项目</t>
  </si>
  <si>
    <t>建设1栋综合博物馆，园区配套设施和道路绿化提升，总建筑面积为10000平方米。</t>
  </si>
  <si>
    <t>柳州市图书馆（新馆）</t>
  </si>
  <si>
    <t>市文广旅局
柳东新区</t>
  </si>
  <si>
    <t>总建筑面积70000平方米，其中地上建筑面积60000平方米，地下建筑面积10000平方米。</t>
  </si>
  <si>
    <t>柳东工人文化宫</t>
  </si>
  <si>
    <t>市总工会</t>
  </si>
  <si>
    <t>建筑面积72100平方米，主要建设体育中心、培训中心、文艺中心、地下室及配套建设供配电、给排水、消防、道路、绿化和停车位等附属设施。</t>
  </si>
  <si>
    <t>柳东新区文化广场</t>
  </si>
  <si>
    <t>总建筑面积164794平方米，建设青少年宫、科技馆、群总艺术馆及配套设施融合一体的文化广场大楼一座。</t>
  </si>
  <si>
    <t>会展中心二、三期</t>
  </si>
  <si>
    <t>二期总建筑面积110948平方米，三期总建筑面积为97560平方米。</t>
  </si>
  <si>
    <t>中华紫荆园</t>
  </si>
  <si>
    <t>项目位于鹧鸪江大桥南端东南侧的河东路北片区，场地规划结构为一环、两带、五片。</t>
  </si>
  <si>
    <t>柳州市儿童公园</t>
  </si>
  <si>
    <t>总用地面积500亩。</t>
  </si>
  <si>
    <t>柳州市生物医药产业园</t>
  </si>
  <si>
    <t>鱼峰区、柳江区人民政府</t>
  </si>
  <si>
    <t>总用地面积4811亩，总建筑面积200000平方米。</t>
  </si>
  <si>
    <t>广西金嗓子有限责任公司洛维基地</t>
  </si>
  <si>
    <t>广西金嗓子有限责任公司</t>
  </si>
  <si>
    <r>
      <t>总用地面积100</t>
    </r>
    <r>
      <rPr>
        <sz val="12"/>
        <rFont val="宋体"/>
        <family val="0"/>
      </rPr>
      <t>亩，总建筑面积30000平方米。</t>
    </r>
  </si>
  <si>
    <t>广西花红药业股份有限公司GPM 生产基地整体搬迁项目</t>
  </si>
  <si>
    <t>广西花红药业股份有限公司</t>
  </si>
  <si>
    <t>总用地面积200亩，总建筑面积76974平方米。</t>
  </si>
  <si>
    <t>仙草堂灵芝生态产业园</t>
  </si>
  <si>
    <t>广西仙草堂制药有限责任公司</t>
  </si>
  <si>
    <t>总用地面积45亩，总建筑面积12500平方米。</t>
  </si>
  <si>
    <t>广西馨海药业项目</t>
  </si>
  <si>
    <t>广西馨海药业科技有限公司</t>
  </si>
  <si>
    <t>洛维工业园</t>
  </si>
  <si>
    <r>
      <t>总用地面积100</t>
    </r>
    <r>
      <rPr>
        <sz val="12"/>
        <rFont val="宋体"/>
        <family val="0"/>
      </rPr>
      <t>亩，总建筑面积28000平方米。</t>
    </r>
  </si>
  <si>
    <t>广西日田药业集团有限责任公司生产基地扩建项目</t>
  </si>
  <si>
    <t>广西日田药业集团有限责任公司</t>
  </si>
  <si>
    <t>在现有场址上新增4条生产线、扩建生产车间及仓库。项目总建筑面积31500平方米。</t>
  </si>
  <si>
    <t>天天乐药业股份有限公司新建生产基地项目</t>
  </si>
  <si>
    <t>广西天天乐药业股份有限公司</t>
  </si>
  <si>
    <r>
      <t>项目占地170</t>
    </r>
    <r>
      <rPr>
        <sz val="12"/>
        <rFont val="宋体"/>
        <family val="0"/>
      </rPr>
      <t>亩，总建筑面积50000平方米。</t>
    </r>
  </si>
  <si>
    <t>圣特药业壮药生产基地</t>
  </si>
  <si>
    <t>广西圣特药业有限公司</t>
  </si>
  <si>
    <t>一期总建筑面积116678平方米。</t>
  </si>
  <si>
    <t>柳城县生物医药生产基地</t>
  </si>
  <si>
    <t>国药控股公司、济川药业集团等</t>
  </si>
  <si>
    <t>规划建设用地800亩。</t>
  </si>
  <si>
    <t>通达科技医药物流产业园</t>
  </si>
  <si>
    <t>项目占地300亩，总建筑面积142010平方米。</t>
  </si>
  <si>
    <t>水果深加工企业</t>
  </si>
  <si>
    <t>市农业农村局</t>
  </si>
  <si>
    <t>2家水工深加工企业，每个用地面积10亩，总建筑面积20000平方米。</t>
  </si>
  <si>
    <t>自治区级农产品加工集聚区</t>
  </si>
  <si>
    <t>用地面积50亩，总建筑面积50000平方米。</t>
  </si>
  <si>
    <t>12个以上市级农产品加工集聚区</t>
  </si>
  <si>
    <t>12个市级农产品加工集聚区，每个用地面积20亩，总建筑面积120000平方米。</t>
  </si>
  <si>
    <t>市级粮食储备库整体搬迁项目</t>
  </si>
  <si>
    <t>市发展改革委</t>
  </si>
  <si>
    <t>总用地面积350亩，总建筑面积112735平方米。</t>
  </si>
  <si>
    <t>广西味豪食品有限公司年产2000吨酱腌菜项目</t>
  </si>
  <si>
    <t>广西味豪食品有限公司</t>
  </si>
  <si>
    <t>建设标准化生产车间及设备购置等。</t>
  </si>
  <si>
    <t>柳州市天竺食品科技有限责任公司酿造醋加工项目</t>
  </si>
  <si>
    <t>柳州市天竺食品科技有限责任公司</t>
  </si>
  <si>
    <t>广西融水元宝山苗润特色酒业有限公司传统紫黑香糯营养黄酒酿制</t>
  </si>
  <si>
    <t>广西融水元宝山苗润特色酒业有限公司</t>
  </si>
  <si>
    <t>广西王味螺食品科技有限公司</t>
  </si>
  <si>
    <t>柳州市派圣食品科技有限责任公司加工项目</t>
  </si>
  <si>
    <t>柳州市派圣食品科技有限责任公司</t>
  </si>
  <si>
    <t>融安县绿生禽业发展有限公司加工项目</t>
  </si>
  <si>
    <t>融安县绿生禽业发展有限公司</t>
  </si>
  <si>
    <t>柳江县兴隆粮油购销有限责任公司大米加工项目</t>
  </si>
  <si>
    <t>柳江县兴隆粮油购销有限责任公司</t>
  </si>
  <si>
    <t>三江县八江镇三团扶贫茶叶加工厂建设（一期）</t>
  </si>
  <si>
    <t>融水县水融香茶业标准化加工项目</t>
  </si>
  <si>
    <t>融水苗族自治县水融香茶业有限公司</t>
  </si>
  <si>
    <t>城中区体育园</t>
  </si>
  <si>
    <t>用地面积约191亩，室内场馆面积16242平方米，园区内配套设施76000平方米。</t>
  </si>
  <si>
    <t>鱼峰区体育园</t>
  </si>
  <si>
    <t>用地面积约160亩，室内场馆面积13521平方米，园区内配套设施76000平方米。</t>
  </si>
  <si>
    <t>柳南区体育园</t>
  </si>
  <si>
    <t>用地面积约186亩，室内场馆26261平方米，园区内配套设施76000平方米。</t>
  </si>
  <si>
    <t>柳北区体育园</t>
  </si>
  <si>
    <r>
      <t>用地面积约191亩，室内场馆271661</t>
    </r>
    <r>
      <rPr>
        <sz val="12"/>
        <rFont val="宋体"/>
        <family val="0"/>
      </rPr>
      <t>平方米，园区内配套设施76000平方米。</t>
    </r>
  </si>
  <si>
    <t>柳江区体育公园</t>
  </si>
  <si>
    <t>柳江建投</t>
  </si>
  <si>
    <t>占地面积约520亩。</t>
  </si>
  <si>
    <t>柳州市体育运动学校</t>
  </si>
  <si>
    <t>市体育局</t>
  </si>
  <si>
    <t>占地面积约130亩，建成“三集中”式体育运动学校。</t>
  </si>
  <si>
    <t>2个民族传统体育基地</t>
  </si>
  <si>
    <t>融水县  柳江区</t>
  </si>
  <si>
    <t>2020年推进融水县民族传统体育基地建设，2021年推进柳江区民族传统体育基地建设。</t>
  </si>
  <si>
    <t>5个县级全民健身中心</t>
  </si>
  <si>
    <t>鹿寨县    柳城县   融水县   融安县   三江县</t>
  </si>
  <si>
    <t>2020年鹿寨县，2021年柳城县、融安县，2022年融水县、三江县。</t>
  </si>
  <si>
    <t>30个社区健身中心</t>
  </si>
  <si>
    <t>各城区、县区</t>
  </si>
  <si>
    <t>2020年10个，2021年10个，2022年10个。</t>
  </si>
  <si>
    <t>68个足球场</t>
  </si>
  <si>
    <t>2020年22个，2021年26个，2022年20个。</t>
  </si>
  <si>
    <t>12条健身步道</t>
  </si>
  <si>
    <t>共计完成180公里，400000—600000平方米，2020年4个，2021年4个，2022年4个。</t>
  </si>
  <si>
    <t>12条慢行交通</t>
  </si>
  <si>
    <t>市交通运输局</t>
  </si>
  <si>
    <t>30个社区多功能运动场</t>
  </si>
  <si>
    <t>20个村级篮球场</t>
  </si>
  <si>
    <t>2020年8个，2021年6个，2022年6个。</t>
  </si>
  <si>
    <t>2个星级汽车旅游营地</t>
  </si>
  <si>
    <t>鹿寨县
三江县</t>
  </si>
  <si>
    <t>2021年创建鹿寨中渡星级汽车旅游营地，2022年创建三江湾星级汽车旅游营地。</t>
  </si>
  <si>
    <t>6个山地户外运动营地</t>
  </si>
  <si>
    <t>2020年2个，2021年2个，2022年2个。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</si>
</sst>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0" borderId="0">
      <alignment vertical="center"/>
      <protection/>
    </xf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0" fillId="0" borderId="0">
      <alignment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0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left" vertical="center" wrapText="1"/>
      <protection/>
    </xf>
    <xf numFmtId="0" fontId="0" fillId="33" borderId="9" xfId="52" applyFont="1" applyFill="1" applyBorder="1" applyAlignment="1">
      <alignment horizontal="center" vertical="center" wrapText="1"/>
      <protection/>
    </xf>
    <xf numFmtId="0" fontId="0" fillId="33" borderId="9" xfId="52" applyFont="1" applyFill="1" applyBorder="1" applyAlignment="1">
      <alignment horizontal="left" vertical="center" wrapText="1"/>
      <protection/>
    </xf>
    <xf numFmtId="41" fontId="0" fillId="33" borderId="9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41" fontId="4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176" fontId="5" fillId="33" borderId="10" xfId="52" applyNumberFormat="1" applyFont="1" applyFill="1" applyBorder="1" applyAlignment="1">
      <alignment horizontal="center" vertical="center" wrapText="1"/>
      <protection/>
    </xf>
    <xf numFmtId="176" fontId="5" fillId="33" borderId="10" xfId="52" applyNumberFormat="1" applyFont="1" applyFill="1" applyBorder="1" applyAlignment="1">
      <alignment horizontal="left" vertical="center" wrapText="1"/>
      <protection/>
    </xf>
    <xf numFmtId="177" fontId="5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left" vertical="center" wrapText="1"/>
      <protection/>
    </xf>
    <xf numFmtId="0" fontId="5" fillId="34" borderId="10" xfId="52" applyNumberFormat="1" applyFont="1" applyFill="1" applyBorder="1" applyAlignment="1">
      <alignment horizontal="center" vertical="center" wrapText="1"/>
      <protection/>
    </xf>
    <xf numFmtId="176" fontId="5" fillId="34" borderId="10" xfId="52" applyNumberFormat="1" applyFont="1" applyFill="1" applyBorder="1" applyAlignment="1">
      <alignment horizontal="center" vertical="center" wrapText="1"/>
      <protection/>
    </xf>
    <xf numFmtId="176" fontId="5" fillId="34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NumberFormat="1" applyFont="1" applyFill="1" applyBorder="1" applyAlignment="1">
      <alignment horizontal="center" vertical="center" wrapText="1"/>
      <protection/>
    </xf>
    <xf numFmtId="176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NumberFormat="1" applyFont="1" applyFill="1" applyBorder="1" applyAlignment="1" applyProtection="1">
      <alignment horizontal="left" vertical="center" wrapText="1"/>
      <protection/>
    </xf>
    <xf numFmtId="0" fontId="0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10" xfId="86" applyNumberFormat="1" applyFont="1" applyFill="1" applyBorder="1" applyAlignment="1" applyProtection="1">
      <alignment horizontal="center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176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10" xfId="86" applyNumberFormat="1" applyFont="1" applyFill="1" applyBorder="1" applyAlignment="1" applyProtection="1">
      <alignment horizontal="left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0" fillId="0" borderId="10" xfId="86" applyNumberFormat="1" applyFont="1" applyFill="1" applyBorder="1" applyAlignment="1">
      <alignment horizontal="center" vertical="center" wrapText="1"/>
      <protection/>
    </xf>
    <xf numFmtId="0" fontId="0" fillId="33" borderId="9" xfId="52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33" borderId="10" xfId="52" applyFont="1" applyFill="1" applyBorder="1" applyAlignment="1">
      <alignment vertical="center" wrapText="1"/>
      <protection/>
    </xf>
    <xf numFmtId="177" fontId="5" fillId="33" borderId="10" xfId="52" applyNumberFormat="1" applyFont="1" applyFill="1" applyBorder="1" applyAlignment="1">
      <alignment vertical="center" wrapText="1"/>
      <protection/>
    </xf>
    <xf numFmtId="0" fontId="5" fillId="34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vertical="center" wrapText="1"/>
      <protection/>
    </xf>
    <xf numFmtId="176" fontId="0" fillId="0" borderId="0" xfId="0" applyNumberFormat="1" applyFont="1" applyAlignment="1">
      <alignment vertical="center"/>
    </xf>
    <xf numFmtId="0" fontId="5" fillId="0" borderId="10" xfId="52" applyFont="1" applyFill="1" applyBorder="1" applyAlignment="1">
      <alignment vertical="center" wrapText="1"/>
      <protection/>
    </xf>
    <xf numFmtId="176" fontId="0" fillId="33" borderId="10" xfId="52" applyNumberFormat="1" applyFont="1" applyFill="1" applyBorder="1" applyAlignment="1">
      <alignment horizontal="center" vertical="center" wrapText="1"/>
      <protection/>
    </xf>
    <xf numFmtId="176" fontId="0" fillId="33" borderId="10" xfId="86" applyNumberFormat="1" applyFont="1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vertical="center" wrapText="1"/>
      <protection/>
    </xf>
    <xf numFmtId="176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68" applyFont="1" applyFill="1" applyBorder="1" applyAlignment="1">
      <alignment horizontal="left" vertical="center" wrapText="1"/>
      <protection/>
    </xf>
    <xf numFmtId="0" fontId="0" fillId="0" borderId="10" xfId="68" applyFont="1" applyFill="1" applyBorder="1" applyAlignment="1">
      <alignment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vertical="center" wrapText="1"/>
    </xf>
    <xf numFmtId="176" fontId="0" fillId="0" borderId="10" xfId="78" applyNumberFormat="1" applyFont="1" applyFill="1" applyBorder="1" applyAlignment="1">
      <alignment horizontal="left" vertical="center" wrapText="1"/>
      <protection/>
    </xf>
    <xf numFmtId="176" fontId="0" fillId="0" borderId="10" xfId="78" applyNumberFormat="1" applyFont="1" applyFill="1" applyBorder="1" applyAlignment="1">
      <alignment horizontal="center" vertical="center" wrapText="1"/>
      <protection/>
    </xf>
    <xf numFmtId="176" fontId="0" fillId="0" borderId="10" xfId="78" applyNumberFormat="1" applyFont="1" applyFill="1" applyBorder="1" applyAlignment="1">
      <alignment vertical="center" wrapText="1"/>
      <protection/>
    </xf>
    <xf numFmtId="0" fontId="0" fillId="0" borderId="10" xfId="78" applyNumberFormat="1" applyFont="1" applyFill="1" applyBorder="1" applyAlignment="1">
      <alignment vertical="center" wrapText="1"/>
      <protection/>
    </xf>
    <xf numFmtId="0" fontId="0" fillId="0" borderId="10" xfId="83" applyFont="1" applyFill="1" applyBorder="1" applyAlignment="1">
      <alignment horizontal="left" vertical="center" wrapText="1"/>
      <protection/>
    </xf>
    <xf numFmtId="0" fontId="0" fillId="0" borderId="10" xfId="83" applyFont="1" applyFill="1" applyBorder="1" applyAlignment="1">
      <alignment horizontal="center" vertical="center" wrapText="1"/>
      <protection/>
    </xf>
    <xf numFmtId="0" fontId="0" fillId="0" borderId="10" xfId="83" applyFont="1" applyFill="1" applyBorder="1" applyAlignment="1">
      <alignment vertical="center" wrapText="1"/>
      <protection/>
    </xf>
    <xf numFmtId="0" fontId="0" fillId="0" borderId="10" xfId="83" applyFont="1" applyFill="1" applyBorder="1" applyAlignment="1">
      <alignment horizontal="center" vertical="center"/>
      <protection/>
    </xf>
    <xf numFmtId="0" fontId="0" fillId="0" borderId="10" xfId="78" applyFont="1" applyFill="1" applyBorder="1" applyAlignment="1">
      <alignment horizontal="left" vertical="center" wrapText="1"/>
      <protection/>
    </xf>
    <xf numFmtId="0" fontId="0" fillId="0" borderId="10" xfId="78" applyFont="1" applyFill="1" applyBorder="1" applyAlignment="1">
      <alignment vertical="center" wrapText="1"/>
      <protection/>
    </xf>
    <xf numFmtId="0" fontId="0" fillId="0" borderId="10" xfId="78" applyFont="1" applyFill="1" applyBorder="1" applyAlignment="1">
      <alignment horizontal="center" vertical="center" wrapText="1"/>
      <protection/>
    </xf>
    <xf numFmtId="176" fontId="0" fillId="0" borderId="10" xfId="80" applyNumberFormat="1" applyFont="1" applyFill="1" applyBorder="1" applyAlignment="1">
      <alignment horizontal="center" vertical="center" wrapText="1"/>
      <protection/>
    </xf>
    <xf numFmtId="176" fontId="0" fillId="0" borderId="10" xfId="80" applyNumberFormat="1" applyFont="1" applyFill="1" applyBorder="1" applyAlignment="1">
      <alignment horizontal="left" vertical="top" wrapText="1"/>
      <protection/>
    </xf>
    <xf numFmtId="176" fontId="0" fillId="0" borderId="10" xfId="82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left" vertical="top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78" applyNumberFormat="1" applyFont="1" applyFill="1" applyBorder="1" applyAlignment="1">
      <alignment horizontal="center" vertical="center" wrapText="1"/>
      <protection/>
    </xf>
    <xf numFmtId="0" fontId="0" fillId="0" borderId="10" xfId="78" applyNumberFormat="1" applyFont="1" applyFill="1" applyBorder="1" applyAlignment="1">
      <alignment horizontal="left" vertical="center" wrapText="1"/>
      <protection/>
    </xf>
    <xf numFmtId="0" fontId="0" fillId="0" borderId="10" xfId="72" applyFont="1" applyFill="1" applyBorder="1" applyAlignment="1">
      <alignment horizontal="left" vertical="center" wrapText="1"/>
      <protection/>
    </xf>
    <xf numFmtId="0" fontId="0" fillId="0" borderId="10" xfId="72" applyFont="1" applyFill="1" applyBorder="1" applyAlignment="1">
      <alignment horizontal="center" vertical="center" wrapText="1"/>
      <protection/>
    </xf>
    <xf numFmtId="0" fontId="0" fillId="0" borderId="10" xfId="72" applyFont="1" applyFill="1" applyBorder="1" applyAlignment="1">
      <alignment vertical="center" wrapText="1"/>
      <protection/>
    </xf>
    <xf numFmtId="0" fontId="0" fillId="0" borderId="10" xfId="85" applyFont="1" applyFill="1" applyBorder="1" applyAlignment="1">
      <alignment horizontal="center" vertical="center" wrapText="1"/>
      <protection/>
    </xf>
    <xf numFmtId="177" fontId="0" fillId="0" borderId="10" xfId="52" applyNumberFormat="1" applyFont="1" applyFill="1" applyBorder="1" applyAlignment="1">
      <alignment horizontal="center" vertical="center" wrapText="1"/>
      <protection/>
    </xf>
    <xf numFmtId="0" fontId="46" fillId="0" borderId="10" xfId="72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0" fillId="0" borderId="10" xfId="86" applyFont="1" applyFill="1" applyBorder="1" applyAlignment="1">
      <alignment horizontal="left" vertical="center" wrapText="1"/>
      <protection/>
    </xf>
    <xf numFmtId="0" fontId="0" fillId="0" borderId="10" xfId="86" applyNumberFormat="1" applyFont="1" applyFill="1" applyBorder="1" applyAlignment="1">
      <alignment horizontal="center" vertical="center" wrapText="1"/>
      <protection/>
    </xf>
    <xf numFmtId="176" fontId="0" fillId="0" borderId="10" xfId="86" applyNumberFormat="1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/>
      <protection/>
    </xf>
    <xf numFmtId="0" fontId="0" fillId="33" borderId="10" xfId="43" applyFont="1" applyFill="1" applyBorder="1" applyAlignment="1">
      <alignment horizontal="left" vertical="center" wrapText="1"/>
      <protection/>
    </xf>
    <xf numFmtId="176" fontId="0" fillId="0" borderId="10" xfId="43" applyNumberFormat="1" applyFont="1" applyFill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left" vertical="center" wrapText="1"/>
      <protection/>
    </xf>
    <xf numFmtId="177" fontId="0" fillId="0" borderId="10" xfId="86" applyNumberFormat="1" applyFont="1" applyFill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/>
      <protection/>
    </xf>
    <xf numFmtId="176" fontId="0" fillId="0" borderId="10" xfId="52" applyNumberFormat="1" applyFont="1" applyFill="1" applyBorder="1" applyAlignment="1">
      <alignment vertical="center" wrapText="1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常规 11 2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10 2 2 2 2 2 2 2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42" xfId="52"/>
    <cellStyle name="常规 2 2 2" xfId="53"/>
    <cellStyle name="常规 10 2 2 2 2 2 2 2 3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常规 11 2 2 2" xfId="60"/>
    <cellStyle name="强调文字颜色 3" xfId="61"/>
    <cellStyle name="常规 3 2" xfId="62"/>
    <cellStyle name="常规 11 2 2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10 2 2 2 2 2 2 2 2" xfId="76"/>
    <cellStyle name="常规 2" xfId="77"/>
    <cellStyle name="常规 3" xfId="78"/>
    <cellStyle name="常规 3 3" xfId="79"/>
    <cellStyle name="常规 3 5" xfId="80"/>
    <cellStyle name="常规 3 5 2" xfId="81"/>
    <cellStyle name="常规 3 5 3" xfId="82"/>
    <cellStyle name="常规 4" xfId="83"/>
    <cellStyle name="常规 4 2" xfId="84"/>
    <cellStyle name="常规 4 3" xfId="85"/>
    <cellStyle name="常规 42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="75" zoomScaleNormal="75" zoomScaleSheetLayoutView="100" workbookViewId="0" topLeftCell="A1">
      <pane ySplit="12" topLeftCell="A111" activePane="bottomLeft" state="frozen"/>
      <selection pane="bottomLeft" activeCell="A2" sqref="A2:M2"/>
    </sheetView>
  </sheetViews>
  <sheetFormatPr defaultColWidth="9.00390625" defaultRowHeight="14.25"/>
  <cols>
    <col min="1" max="1" width="6.00390625" style="4" bestFit="1" customWidth="1"/>
    <col min="2" max="2" width="15.50390625" style="5" customWidth="1"/>
    <col min="3" max="3" width="9.75390625" style="6" customWidth="1"/>
    <col min="4" max="4" width="11.875" style="4" customWidth="1"/>
    <col min="5" max="5" width="10.125" style="7" customWidth="1"/>
    <col min="6" max="6" width="10.125" style="4" customWidth="1"/>
    <col min="7" max="7" width="38.50390625" style="4" customWidth="1"/>
    <col min="8" max="12" width="12.00390625" style="4" customWidth="1"/>
    <col min="13" max="13" width="13.00390625" style="4" customWidth="1"/>
    <col min="14" max="14" width="9.00390625" style="4" hidden="1" customWidth="1"/>
    <col min="15" max="16384" width="9.00390625" style="4" customWidth="1"/>
  </cols>
  <sheetData>
    <row r="1" spans="1:2" ht="19.5" customHeight="1">
      <c r="A1" s="8" t="s">
        <v>0</v>
      </c>
      <c r="B1" s="8"/>
    </row>
    <row r="2" spans="1:13" ht="25.5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.75" customHeight="1">
      <c r="A3" s="11"/>
      <c r="B3" s="12"/>
      <c r="C3" s="11"/>
      <c r="D3" s="11"/>
      <c r="E3" s="11"/>
      <c r="F3" s="11"/>
      <c r="G3" s="11"/>
      <c r="H3" s="13"/>
      <c r="I3" s="13"/>
      <c r="J3" s="13"/>
      <c r="K3" s="13"/>
      <c r="L3" s="13"/>
      <c r="M3" s="47" t="s">
        <v>2</v>
      </c>
    </row>
    <row r="4" spans="1:13" ht="15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48" t="s">
        <v>11</v>
      </c>
      <c r="J4" s="15" t="s">
        <v>12</v>
      </c>
      <c r="K4" s="15" t="s">
        <v>13</v>
      </c>
      <c r="L4" s="15" t="s">
        <v>14</v>
      </c>
      <c r="M4" s="14" t="s">
        <v>15</v>
      </c>
    </row>
    <row r="5" spans="1:13" ht="19.5" customHeight="1">
      <c r="A5" s="14"/>
      <c r="B5" s="14"/>
      <c r="C5" s="14"/>
      <c r="D5" s="14"/>
      <c r="E5" s="14"/>
      <c r="F5" s="14"/>
      <c r="G5" s="14"/>
      <c r="H5" s="15"/>
      <c r="I5" s="48"/>
      <c r="J5" s="15"/>
      <c r="K5" s="15"/>
      <c r="L5" s="15"/>
      <c r="M5" s="14"/>
    </row>
    <row r="6" spans="1:13" ht="18" customHeight="1">
      <c r="A6" s="16"/>
      <c r="B6" s="16" t="s">
        <v>16</v>
      </c>
      <c r="C6" s="17">
        <v>153</v>
      </c>
      <c r="D6" s="17"/>
      <c r="E6" s="17"/>
      <c r="F6" s="17"/>
      <c r="G6" s="18"/>
      <c r="H6" s="19">
        <f>SUM(H7:H12)</f>
        <v>7204360.489999999</v>
      </c>
      <c r="I6" s="19">
        <f>SUM(I7:I12)</f>
        <v>939087</v>
      </c>
      <c r="J6" s="19">
        <f>SUM(J7:J12)</f>
        <v>1992237.1450000003</v>
      </c>
      <c r="K6" s="19">
        <f>SUM(K7:K12)</f>
        <v>1916839.3450000002</v>
      </c>
      <c r="L6" s="19">
        <f>SUM(L7:L12)</f>
        <v>2356197.4600000004</v>
      </c>
      <c r="M6" s="49"/>
    </row>
    <row r="7" spans="1:13" ht="18" customHeight="1">
      <c r="A7" s="16" t="s">
        <v>17</v>
      </c>
      <c r="B7" s="16" t="s">
        <v>18</v>
      </c>
      <c r="C7" s="17"/>
      <c r="D7" s="17"/>
      <c r="E7" s="17"/>
      <c r="F7" s="17"/>
      <c r="G7" s="18"/>
      <c r="H7" s="19">
        <f>H14</f>
        <v>358762.1</v>
      </c>
      <c r="I7" s="19">
        <f>I14</f>
        <v>88748</v>
      </c>
      <c r="J7" s="19">
        <f>J14</f>
        <v>99339.62999999999</v>
      </c>
      <c r="K7" s="19">
        <f>K14</f>
        <v>73117.62999999999</v>
      </c>
      <c r="L7" s="19">
        <f>L14</f>
        <v>97556.84000000001</v>
      </c>
      <c r="M7" s="49"/>
    </row>
    <row r="8" spans="1:13" ht="18" customHeight="1">
      <c r="A8" s="16" t="s">
        <v>19</v>
      </c>
      <c r="B8" s="16" t="s">
        <v>20</v>
      </c>
      <c r="C8" s="17"/>
      <c r="D8" s="17"/>
      <c r="E8" s="17"/>
      <c r="F8" s="17"/>
      <c r="G8" s="18"/>
      <c r="H8" s="19">
        <f>H38</f>
        <v>750616.48</v>
      </c>
      <c r="I8" s="19">
        <f>I38</f>
        <v>197592</v>
      </c>
      <c r="J8" s="19">
        <f>J38</f>
        <v>194748.315</v>
      </c>
      <c r="K8" s="19">
        <f>K38</f>
        <v>160415.315</v>
      </c>
      <c r="L8" s="19">
        <f>L38</f>
        <v>197860.42</v>
      </c>
      <c r="M8" s="49"/>
    </row>
    <row r="9" spans="1:13" ht="18" customHeight="1">
      <c r="A9" s="16" t="s">
        <v>21</v>
      </c>
      <c r="B9" s="16" t="s">
        <v>22</v>
      </c>
      <c r="C9" s="17"/>
      <c r="D9" s="17"/>
      <c r="E9" s="17"/>
      <c r="F9" s="17"/>
      <c r="G9" s="18"/>
      <c r="H9" s="19">
        <f>H69</f>
        <v>4999542.109999999</v>
      </c>
      <c r="I9" s="19">
        <f>I69</f>
        <v>463297</v>
      </c>
      <c r="J9" s="19">
        <f>J69</f>
        <v>1397383.2000000002</v>
      </c>
      <c r="K9" s="19">
        <f>K69</f>
        <v>1395856.2000000002</v>
      </c>
      <c r="L9" s="19">
        <f>L69</f>
        <v>1743006.6000000003</v>
      </c>
      <c r="M9" s="50"/>
    </row>
    <row r="10" spans="1:13" ht="18" customHeight="1">
      <c r="A10" s="16" t="s">
        <v>23</v>
      </c>
      <c r="B10" s="16" t="s">
        <v>24</v>
      </c>
      <c r="C10" s="17"/>
      <c r="D10" s="17"/>
      <c r="E10" s="17"/>
      <c r="F10" s="17"/>
      <c r="G10" s="18"/>
      <c r="H10" s="19">
        <f>H127</f>
        <v>384000</v>
      </c>
      <c r="I10" s="19">
        <f>I127</f>
        <v>75500</v>
      </c>
      <c r="J10" s="19">
        <f>J127</f>
        <v>90850</v>
      </c>
      <c r="K10" s="19">
        <f>K127</f>
        <v>111850</v>
      </c>
      <c r="L10" s="19">
        <f>L127</f>
        <v>105800</v>
      </c>
      <c r="M10" s="49"/>
    </row>
    <row r="11" spans="1:13" ht="18" customHeight="1">
      <c r="A11" s="16" t="s">
        <v>25</v>
      </c>
      <c r="B11" s="16" t="s">
        <v>26</v>
      </c>
      <c r="C11" s="20"/>
      <c r="D11" s="17"/>
      <c r="E11" s="17"/>
      <c r="F11" s="17"/>
      <c r="G11" s="18"/>
      <c r="H11" s="17">
        <f>H138</f>
        <v>185105.8</v>
      </c>
      <c r="I11" s="17">
        <f>I138</f>
        <v>8350</v>
      </c>
      <c r="J11" s="17">
        <f>J138</f>
        <v>55075.8</v>
      </c>
      <c r="K11" s="17">
        <f>K138</f>
        <v>52320</v>
      </c>
      <c r="L11" s="17">
        <f>L138</f>
        <v>69360</v>
      </c>
      <c r="M11" s="49"/>
    </row>
    <row r="12" spans="1:13" ht="18" customHeight="1">
      <c r="A12" s="16" t="s">
        <v>27</v>
      </c>
      <c r="B12" s="16" t="s">
        <v>28</v>
      </c>
      <c r="C12" s="20"/>
      <c r="D12" s="17"/>
      <c r="E12" s="17"/>
      <c r="F12" s="17"/>
      <c r="G12" s="18"/>
      <c r="H12" s="17">
        <f>H152</f>
        <v>526334</v>
      </c>
      <c r="I12" s="17">
        <f>I152</f>
        <v>105600</v>
      </c>
      <c r="J12" s="17">
        <f>J152</f>
        <v>154840.2</v>
      </c>
      <c r="K12" s="17">
        <f>K152</f>
        <v>123280.2</v>
      </c>
      <c r="L12" s="17">
        <f>L152</f>
        <v>142613.6</v>
      </c>
      <c r="M12" s="49"/>
    </row>
    <row r="13" spans="1:13" ht="14.25">
      <c r="A13" s="16"/>
      <c r="B13" s="21"/>
      <c r="C13" s="20"/>
      <c r="D13" s="17"/>
      <c r="E13" s="17"/>
      <c r="F13" s="17"/>
      <c r="G13" s="18"/>
      <c r="H13" s="17"/>
      <c r="I13" s="17"/>
      <c r="J13" s="17"/>
      <c r="K13" s="17"/>
      <c r="L13" s="17"/>
      <c r="M13" s="49"/>
    </row>
    <row r="14" spans="1:13" ht="19.5" customHeight="1">
      <c r="A14" s="22"/>
      <c r="B14" s="23" t="s">
        <v>18</v>
      </c>
      <c r="C14" s="24"/>
      <c r="D14" s="25"/>
      <c r="E14" s="25"/>
      <c r="F14" s="25"/>
      <c r="G14" s="26"/>
      <c r="H14" s="25">
        <f>SUM(H15:H37)</f>
        <v>358762.1</v>
      </c>
      <c r="I14" s="25">
        <f>SUM(I15:I37)</f>
        <v>88748</v>
      </c>
      <c r="J14" s="25">
        <f>SUM(J15:J37)</f>
        <v>99339.62999999999</v>
      </c>
      <c r="K14" s="25">
        <f>SUM(K15:K37)</f>
        <v>73117.62999999999</v>
      </c>
      <c r="L14" s="25">
        <f>SUM(L15:L37)</f>
        <v>97556.84000000001</v>
      </c>
      <c r="M14" s="51"/>
    </row>
    <row r="15" spans="1:14" ht="45.75" customHeight="1">
      <c r="A15" s="27">
        <v>1</v>
      </c>
      <c r="B15" s="28" t="s">
        <v>29</v>
      </c>
      <c r="C15" s="29" t="s">
        <v>30</v>
      </c>
      <c r="D15" s="29" t="s">
        <v>31</v>
      </c>
      <c r="E15" s="29" t="s">
        <v>32</v>
      </c>
      <c r="F15" s="29" t="s">
        <v>33</v>
      </c>
      <c r="G15" s="28" t="s">
        <v>34</v>
      </c>
      <c r="H15" s="30">
        <v>32801</v>
      </c>
      <c r="I15" s="30">
        <v>20</v>
      </c>
      <c r="J15" s="30">
        <f>(H15-I15)*0.3</f>
        <v>9834.3</v>
      </c>
      <c r="K15" s="30">
        <f>(H15-I15)*0.3</f>
        <v>9834.3</v>
      </c>
      <c r="L15" s="30">
        <f>(H15-I15)*0.4</f>
        <v>13112.400000000001</v>
      </c>
      <c r="M15" s="52"/>
      <c r="N15" s="53">
        <f>H15-I15-J15-K15-L15</f>
        <v>0</v>
      </c>
    </row>
    <row r="16" spans="1:14" ht="45.75" customHeight="1">
      <c r="A16" s="27">
        <v>2</v>
      </c>
      <c r="B16" s="28" t="s">
        <v>35</v>
      </c>
      <c r="C16" s="29" t="s">
        <v>30</v>
      </c>
      <c r="D16" s="29" t="s">
        <v>31</v>
      </c>
      <c r="E16" s="29" t="s">
        <v>36</v>
      </c>
      <c r="F16" s="29" t="s">
        <v>37</v>
      </c>
      <c r="G16" s="28" t="s">
        <v>38</v>
      </c>
      <c r="H16" s="30">
        <v>19373</v>
      </c>
      <c r="I16" s="30">
        <v>20</v>
      </c>
      <c r="J16" s="30">
        <f aca="true" t="shared" si="0" ref="J16:J37">(H16-I16)*0.3</f>
        <v>5805.9</v>
      </c>
      <c r="K16" s="30">
        <f aca="true" t="shared" si="1" ref="K16:K37">(H16-I16)*0.3</f>
        <v>5805.9</v>
      </c>
      <c r="L16" s="30">
        <f aca="true" t="shared" si="2" ref="L16:L37">(H16-I16)*0.4</f>
        <v>7741.200000000001</v>
      </c>
      <c r="M16" s="52"/>
      <c r="N16" s="53">
        <f aca="true" t="shared" si="3" ref="N16:N68">H16-I16-J16-K16-L16</f>
        <v>0</v>
      </c>
    </row>
    <row r="17" spans="1:14" ht="45.75" customHeight="1">
      <c r="A17" s="27">
        <v>3</v>
      </c>
      <c r="B17" s="28" t="s">
        <v>39</v>
      </c>
      <c r="C17" s="29" t="s">
        <v>30</v>
      </c>
      <c r="D17" s="29" t="s">
        <v>40</v>
      </c>
      <c r="E17" s="29" t="s">
        <v>41</v>
      </c>
      <c r="F17" s="29" t="s">
        <v>42</v>
      </c>
      <c r="G17" s="28" t="s">
        <v>43</v>
      </c>
      <c r="H17" s="30">
        <v>20800</v>
      </c>
      <c r="I17" s="30">
        <v>500</v>
      </c>
      <c r="J17" s="30">
        <f t="shared" si="0"/>
        <v>6090</v>
      </c>
      <c r="K17" s="30">
        <f t="shared" si="1"/>
        <v>6090</v>
      </c>
      <c r="L17" s="30">
        <f t="shared" si="2"/>
        <v>8120</v>
      </c>
      <c r="M17" s="52"/>
      <c r="N17" s="53">
        <f t="shared" si="3"/>
        <v>0</v>
      </c>
    </row>
    <row r="18" spans="1:14" ht="45.75" customHeight="1">
      <c r="A18" s="27">
        <v>4</v>
      </c>
      <c r="B18" s="31" t="s">
        <v>44</v>
      </c>
      <c r="C18" s="32" t="s">
        <v>30</v>
      </c>
      <c r="D18" s="32" t="s">
        <v>45</v>
      </c>
      <c r="E18" s="32" t="s">
        <v>46</v>
      </c>
      <c r="F18" s="32" t="s">
        <v>47</v>
      </c>
      <c r="G18" s="31" t="s">
        <v>48</v>
      </c>
      <c r="H18" s="33">
        <v>8566</v>
      </c>
      <c r="I18" s="32">
        <v>950</v>
      </c>
      <c r="J18" s="30">
        <f t="shared" si="0"/>
        <v>2284.7999999999997</v>
      </c>
      <c r="K18" s="30">
        <f t="shared" si="1"/>
        <v>2284.7999999999997</v>
      </c>
      <c r="L18" s="30">
        <f t="shared" si="2"/>
        <v>3046.4</v>
      </c>
      <c r="M18" s="52"/>
      <c r="N18" s="53">
        <f t="shared" si="3"/>
        <v>0</v>
      </c>
    </row>
    <row r="19" spans="1:13" ht="45.75" customHeight="1">
      <c r="A19" s="27">
        <v>5</v>
      </c>
      <c r="B19" s="31" t="s">
        <v>49</v>
      </c>
      <c r="C19" s="32" t="s">
        <v>30</v>
      </c>
      <c r="D19" s="32" t="s">
        <v>45</v>
      </c>
      <c r="E19" s="32" t="s">
        <v>46</v>
      </c>
      <c r="F19" s="32" t="s">
        <v>47</v>
      </c>
      <c r="G19" s="31" t="s">
        <v>48</v>
      </c>
      <c r="H19" s="32">
        <v>8825.1</v>
      </c>
      <c r="I19" s="32">
        <v>1560</v>
      </c>
      <c r="J19" s="30">
        <v>2179.53</v>
      </c>
      <c r="K19" s="30">
        <v>2179.53</v>
      </c>
      <c r="L19" s="30">
        <v>2906.04</v>
      </c>
      <c r="M19" s="52"/>
    </row>
    <row r="20" spans="1:14" ht="45.75" customHeight="1">
      <c r="A20" s="27">
        <v>6</v>
      </c>
      <c r="B20" s="28" t="s">
        <v>50</v>
      </c>
      <c r="C20" s="29" t="s">
        <v>30</v>
      </c>
      <c r="D20" s="29" t="s">
        <v>31</v>
      </c>
      <c r="E20" s="29" t="s">
        <v>31</v>
      </c>
      <c r="F20" s="29" t="s">
        <v>51</v>
      </c>
      <c r="G20" s="28" t="s">
        <v>52</v>
      </c>
      <c r="H20" s="30">
        <v>108167</v>
      </c>
      <c r="I20" s="30">
        <v>44902</v>
      </c>
      <c r="J20" s="30">
        <f t="shared" si="0"/>
        <v>18979.5</v>
      </c>
      <c r="K20" s="30">
        <f t="shared" si="1"/>
        <v>18979.5</v>
      </c>
      <c r="L20" s="30">
        <f t="shared" si="2"/>
        <v>25306</v>
      </c>
      <c r="M20" s="52"/>
      <c r="N20" s="53">
        <f t="shared" si="3"/>
        <v>0</v>
      </c>
    </row>
    <row r="21" spans="1:14" ht="45.75" customHeight="1">
      <c r="A21" s="27">
        <v>7</v>
      </c>
      <c r="B21" s="28" t="s">
        <v>53</v>
      </c>
      <c r="C21" s="29" t="s">
        <v>30</v>
      </c>
      <c r="D21" s="29" t="s">
        <v>54</v>
      </c>
      <c r="E21" s="29" t="s">
        <v>54</v>
      </c>
      <c r="F21" s="29" t="s">
        <v>37</v>
      </c>
      <c r="G21" s="28" t="s">
        <v>55</v>
      </c>
      <c r="H21" s="30">
        <v>52818</v>
      </c>
      <c r="I21" s="30">
        <v>26796</v>
      </c>
      <c r="J21" s="30">
        <v>26022</v>
      </c>
      <c r="K21" s="30">
        <v>0</v>
      </c>
      <c r="L21" s="30">
        <v>0</v>
      </c>
      <c r="M21" s="52"/>
      <c r="N21" s="53">
        <f t="shared" si="3"/>
        <v>0</v>
      </c>
    </row>
    <row r="22" spans="1:14" ht="45.75" customHeight="1">
      <c r="A22" s="27">
        <v>8</v>
      </c>
      <c r="B22" s="28" t="s">
        <v>56</v>
      </c>
      <c r="C22" s="29" t="s">
        <v>30</v>
      </c>
      <c r="D22" s="29" t="s">
        <v>31</v>
      </c>
      <c r="E22" s="29" t="s">
        <v>57</v>
      </c>
      <c r="F22" s="29" t="s">
        <v>58</v>
      </c>
      <c r="G22" s="28" t="s">
        <v>59</v>
      </c>
      <c r="H22" s="30">
        <v>32893</v>
      </c>
      <c r="I22" s="30">
        <v>14000</v>
      </c>
      <c r="J22" s="30">
        <f t="shared" si="0"/>
        <v>5667.9</v>
      </c>
      <c r="K22" s="30">
        <f t="shared" si="1"/>
        <v>5667.9</v>
      </c>
      <c r="L22" s="30">
        <f t="shared" si="2"/>
        <v>7557.200000000001</v>
      </c>
      <c r="M22" s="52"/>
      <c r="N22" s="53">
        <f t="shared" si="3"/>
        <v>0</v>
      </c>
    </row>
    <row r="23" spans="1:14" ht="45.75" customHeight="1">
      <c r="A23" s="27">
        <v>9</v>
      </c>
      <c r="B23" s="34" t="s">
        <v>60</v>
      </c>
      <c r="C23" s="29" t="s">
        <v>61</v>
      </c>
      <c r="D23" s="30" t="s">
        <v>62</v>
      </c>
      <c r="E23" s="30" t="s">
        <v>63</v>
      </c>
      <c r="F23" s="30" t="s">
        <v>64</v>
      </c>
      <c r="G23" s="28" t="s">
        <v>65</v>
      </c>
      <c r="H23" s="30">
        <v>4000</v>
      </c>
      <c r="I23" s="30">
        <v>0</v>
      </c>
      <c r="J23" s="30">
        <f t="shared" si="0"/>
        <v>1200</v>
      </c>
      <c r="K23" s="30">
        <f t="shared" si="1"/>
        <v>1200</v>
      </c>
      <c r="L23" s="30">
        <f t="shared" si="2"/>
        <v>1600</v>
      </c>
      <c r="M23" s="52"/>
      <c r="N23" s="53">
        <f t="shared" si="3"/>
        <v>0</v>
      </c>
    </row>
    <row r="24" spans="1:14" ht="45.75" customHeight="1">
      <c r="A24" s="27">
        <v>10</v>
      </c>
      <c r="B24" s="34" t="s">
        <v>66</v>
      </c>
      <c r="C24" s="29" t="s">
        <v>61</v>
      </c>
      <c r="D24" s="30" t="s">
        <v>62</v>
      </c>
      <c r="E24" s="30" t="s">
        <v>67</v>
      </c>
      <c r="F24" s="30" t="s">
        <v>68</v>
      </c>
      <c r="G24" s="28" t="s">
        <v>65</v>
      </c>
      <c r="H24" s="30">
        <v>4000</v>
      </c>
      <c r="I24" s="30">
        <v>0</v>
      </c>
      <c r="J24" s="30">
        <f t="shared" si="0"/>
        <v>1200</v>
      </c>
      <c r="K24" s="30">
        <f t="shared" si="1"/>
        <v>1200</v>
      </c>
      <c r="L24" s="30">
        <f t="shared" si="2"/>
        <v>1600</v>
      </c>
      <c r="M24" s="52"/>
      <c r="N24" s="53">
        <f t="shared" si="3"/>
        <v>0</v>
      </c>
    </row>
    <row r="25" spans="1:14" ht="55.5" customHeight="1">
      <c r="A25" s="27">
        <v>11</v>
      </c>
      <c r="B25" s="34" t="s">
        <v>69</v>
      </c>
      <c r="C25" s="29" t="s">
        <v>61</v>
      </c>
      <c r="D25" s="30" t="s">
        <v>62</v>
      </c>
      <c r="E25" s="30" t="s">
        <v>70</v>
      </c>
      <c r="F25" s="30" t="s">
        <v>71</v>
      </c>
      <c r="G25" s="28" t="s">
        <v>72</v>
      </c>
      <c r="H25" s="30">
        <v>2000</v>
      </c>
      <c r="I25" s="30">
        <v>0</v>
      </c>
      <c r="J25" s="30">
        <f t="shared" si="0"/>
        <v>600</v>
      </c>
      <c r="K25" s="30">
        <f t="shared" si="1"/>
        <v>600</v>
      </c>
      <c r="L25" s="30">
        <f t="shared" si="2"/>
        <v>800</v>
      </c>
      <c r="M25" s="54"/>
      <c r="N25" s="53">
        <f t="shared" si="3"/>
        <v>0</v>
      </c>
    </row>
    <row r="26" spans="1:14" ht="55.5" customHeight="1">
      <c r="A26" s="27">
        <v>12</v>
      </c>
      <c r="B26" s="34" t="s">
        <v>73</v>
      </c>
      <c r="C26" s="29" t="s">
        <v>61</v>
      </c>
      <c r="D26" s="30" t="s">
        <v>74</v>
      </c>
      <c r="E26" s="30" t="s">
        <v>75</v>
      </c>
      <c r="F26" s="30" t="s">
        <v>76</v>
      </c>
      <c r="G26" s="28" t="s">
        <v>77</v>
      </c>
      <c r="H26" s="30">
        <v>1600</v>
      </c>
      <c r="I26" s="30">
        <v>0</v>
      </c>
      <c r="J26" s="30">
        <v>600</v>
      </c>
      <c r="K26" s="30">
        <v>400</v>
      </c>
      <c r="L26" s="30">
        <v>600</v>
      </c>
      <c r="M26" s="54"/>
      <c r="N26" s="53">
        <f t="shared" si="3"/>
        <v>0</v>
      </c>
    </row>
    <row r="27" spans="1:14" ht="55.5" customHeight="1">
      <c r="A27" s="27">
        <v>13</v>
      </c>
      <c r="B27" s="34" t="s">
        <v>78</v>
      </c>
      <c r="C27" s="29" t="s">
        <v>61</v>
      </c>
      <c r="D27" s="30" t="s">
        <v>62</v>
      </c>
      <c r="E27" s="30" t="s">
        <v>63</v>
      </c>
      <c r="F27" s="30" t="s">
        <v>64</v>
      </c>
      <c r="G27" s="28" t="s">
        <v>79</v>
      </c>
      <c r="H27" s="30">
        <v>2000</v>
      </c>
      <c r="I27" s="30">
        <v>0</v>
      </c>
      <c r="J27" s="30">
        <f t="shared" si="0"/>
        <v>600</v>
      </c>
      <c r="K27" s="30">
        <f t="shared" si="1"/>
        <v>600</v>
      </c>
      <c r="L27" s="30">
        <f t="shared" si="2"/>
        <v>800</v>
      </c>
      <c r="M27" s="54"/>
      <c r="N27" s="53">
        <f t="shared" si="3"/>
        <v>0</v>
      </c>
    </row>
    <row r="28" spans="1:14" ht="55.5" customHeight="1">
      <c r="A28" s="27">
        <v>14</v>
      </c>
      <c r="B28" s="34" t="s">
        <v>80</v>
      </c>
      <c r="C28" s="29" t="s">
        <v>61</v>
      </c>
      <c r="D28" s="30" t="s">
        <v>62</v>
      </c>
      <c r="E28" s="30" t="s">
        <v>81</v>
      </c>
      <c r="F28" s="30" t="s">
        <v>82</v>
      </c>
      <c r="G28" s="28" t="s">
        <v>79</v>
      </c>
      <c r="H28" s="30">
        <v>2000</v>
      </c>
      <c r="I28" s="30">
        <v>0</v>
      </c>
      <c r="J28" s="30">
        <f t="shared" si="0"/>
        <v>600</v>
      </c>
      <c r="K28" s="30">
        <f t="shared" si="1"/>
        <v>600</v>
      </c>
      <c r="L28" s="30">
        <f t="shared" si="2"/>
        <v>800</v>
      </c>
      <c r="M28" s="54"/>
      <c r="N28" s="53">
        <f t="shared" si="3"/>
        <v>0</v>
      </c>
    </row>
    <row r="29" spans="1:14" ht="55.5" customHeight="1">
      <c r="A29" s="27">
        <v>15</v>
      </c>
      <c r="B29" s="34" t="s">
        <v>83</v>
      </c>
      <c r="C29" s="29" t="s">
        <v>61</v>
      </c>
      <c r="D29" s="30" t="s">
        <v>62</v>
      </c>
      <c r="E29" s="30" t="s">
        <v>67</v>
      </c>
      <c r="F29" s="30" t="s">
        <v>68</v>
      </c>
      <c r="G29" s="28" t="s">
        <v>79</v>
      </c>
      <c r="H29" s="30">
        <v>2000</v>
      </c>
      <c r="I29" s="30">
        <v>0</v>
      </c>
      <c r="J29" s="30">
        <f t="shared" si="0"/>
        <v>600</v>
      </c>
      <c r="K29" s="30">
        <f t="shared" si="1"/>
        <v>600</v>
      </c>
      <c r="L29" s="30">
        <f t="shared" si="2"/>
        <v>800</v>
      </c>
      <c r="M29" s="54"/>
      <c r="N29" s="53">
        <f t="shared" si="3"/>
        <v>0</v>
      </c>
    </row>
    <row r="30" spans="1:14" ht="55.5" customHeight="1">
      <c r="A30" s="27">
        <v>16</v>
      </c>
      <c r="B30" s="34" t="s">
        <v>84</v>
      </c>
      <c r="C30" s="29" t="s">
        <v>61</v>
      </c>
      <c r="D30" s="30" t="s">
        <v>62</v>
      </c>
      <c r="E30" s="30" t="s">
        <v>85</v>
      </c>
      <c r="F30" s="30" t="s">
        <v>47</v>
      </c>
      <c r="G30" s="28" t="s">
        <v>86</v>
      </c>
      <c r="H30" s="30">
        <v>2000</v>
      </c>
      <c r="I30" s="30">
        <v>0</v>
      </c>
      <c r="J30" s="30">
        <v>600</v>
      </c>
      <c r="K30" s="30">
        <f t="shared" si="1"/>
        <v>600</v>
      </c>
      <c r="L30" s="30">
        <f t="shared" si="2"/>
        <v>800</v>
      </c>
      <c r="M30" s="54"/>
      <c r="N30" s="53">
        <f t="shared" si="3"/>
        <v>0</v>
      </c>
    </row>
    <row r="31" spans="1:14" ht="55.5" customHeight="1">
      <c r="A31" s="27">
        <v>17</v>
      </c>
      <c r="B31" s="34" t="s">
        <v>87</v>
      </c>
      <c r="C31" s="29" t="s">
        <v>61</v>
      </c>
      <c r="D31" s="30" t="s">
        <v>62</v>
      </c>
      <c r="E31" s="30" t="s">
        <v>88</v>
      </c>
      <c r="F31" s="30"/>
      <c r="G31" s="35" t="s">
        <v>89</v>
      </c>
      <c r="H31" s="30">
        <v>1600</v>
      </c>
      <c r="I31" s="30">
        <v>0</v>
      </c>
      <c r="J31" s="30">
        <f t="shared" si="0"/>
        <v>480</v>
      </c>
      <c r="K31" s="30">
        <f t="shared" si="1"/>
        <v>480</v>
      </c>
      <c r="L31" s="30">
        <f t="shared" si="2"/>
        <v>640</v>
      </c>
      <c r="M31" s="54"/>
      <c r="N31" s="53">
        <f t="shared" si="3"/>
        <v>0</v>
      </c>
    </row>
    <row r="32" spans="1:14" ht="55.5" customHeight="1">
      <c r="A32" s="27">
        <v>18</v>
      </c>
      <c r="B32" s="34" t="s">
        <v>90</v>
      </c>
      <c r="C32" s="29" t="s">
        <v>61</v>
      </c>
      <c r="D32" s="30" t="s">
        <v>62</v>
      </c>
      <c r="E32" s="30" t="s">
        <v>91</v>
      </c>
      <c r="F32" s="30"/>
      <c r="G32" s="35" t="s">
        <v>92</v>
      </c>
      <c r="H32" s="30">
        <v>20000</v>
      </c>
      <c r="I32" s="30">
        <v>0</v>
      </c>
      <c r="J32" s="30">
        <f t="shared" si="0"/>
        <v>6000</v>
      </c>
      <c r="K32" s="30">
        <f t="shared" si="1"/>
        <v>6000</v>
      </c>
      <c r="L32" s="30">
        <f t="shared" si="2"/>
        <v>8000</v>
      </c>
      <c r="M32" s="54"/>
      <c r="N32" s="53">
        <f t="shared" si="3"/>
        <v>0</v>
      </c>
    </row>
    <row r="33" spans="1:14" ht="55.5" customHeight="1">
      <c r="A33" s="27">
        <v>19</v>
      </c>
      <c r="B33" s="34" t="s">
        <v>93</v>
      </c>
      <c r="C33" s="29" t="s">
        <v>61</v>
      </c>
      <c r="D33" s="30" t="s">
        <v>62</v>
      </c>
      <c r="E33" s="30" t="s">
        <v>91</v>
      </c>
      <c r="F33" s="30"/>
      <c r="G33" s="35" t="s">
        <v>94</v>
      </c>
      <c r="H33" s="30">
        <v>2000</v>
      </c>
      <c r="I33" s="30">
        <v>0</v>
      </c>
      <c r="J33" s="30">
        <f t="shared" si="0"/>
        <v>600</v>
      </c>
      <c r="K33" s="30">
        <f t="shared" si="1"/>
        <v>600</v>
      </c>
      <c r="L33" s="30">
        <f t="shared" si="2"/>
        <v>800</v>
      </c>
      <c r="M33" s="54"/>
      <c r="N33" s="53">
        <f t="shared" si="3"/>
        <v>0</v>
      </c>
    </row>
    <row r="34" spans="1:14" ht="55.5" customHeight="1">
      <c r="A34" s="27">
        <v>20</v>
      </c>
      <c r="B34" s="34" t="s">
        <v>95</v>
      </c>
      <c r="C34" s="29" t="s">
        <v>61</v>
      </c>
      <c r="D34" s="30" t="s">
        <v>62</v>
      </c>
      <c r="E34" s="30" t="s">
        <v>96</v>
      </c>
      <c r="F34" s="30"/>
      <c r="G34" s="28" t="s">
        <v>97</v>
      </c>
      <c r="H34" s="30">
        <v>10000</v>
      </c>
      <c r="I34" s="30">
        <v>0</v>
      </c>
      <c r="J34" s="30">
        <f t="shared" si="0"/>
        <v>3000</v>
      </c>
      <c r="K34" s="30">
        <f t="shared" si="1"/>
        <v>3000</v>
      </c>
      <c r="L34" s="30">
        <f t="shared" si="2"/>
        <v>4000</v>
      </c>
      <c r="M34" s="54"/>
      <c r="N34" s="53">
        <f t="shared" si="3"/>
        <v>0</v>
      </c>
    </row>
    <row r="35" spans="1:14" ht="55.5" customHeight="1">
      <c r="A35" s="27">
        <v>21</v>
      </c>
      <c r="B35" s="34" t="s">
        <v>98</v>
      </c>
      <c r="C35" s="29" t="s">
        <v>61</v>
      </c>
      <c r="D35" s="30" t="s">
        <v>62</v>
      </c>
      <c r="E35" s="30" t="s">
        <v>67</v>
      </c>
      <c r="F35" s="30" t="s">
        <v>68</v>
      </c>
      <c r="G35" s="28" t="s">
        <v>99</v>
      </c>
      <c r="H35" s="30">
        <v>6000</v>
      </c>
      <c r="I35" s="30">
        <v>0</v>
      </c>
      <c r="J35" s="30">
        <f t="shared" si="0"/>
        <v>1800</v>
      </c>
      <c r="K35" s="30">
        <f t="shared" si="1"/>
        <v>1800</v>
      </c>
      <c r="L35" s="30">
        <f t="shared" si="2"/>
        <v>2400</v>
      </c>
      <c r="M35" s="54"/>
      <c r="N35" s="53">
        <f t="shared" si="3"/>
        <v>0</v>
      </c>
    </row>
    <row r="36" spans="1:14" ht="55.5" customHeight="1">
      <c r="A36" s="27">
        <v>22</v>
      </c>
      <c r="B36" s="36" t="s">
        <v>100</v>
      </c>
      <c r="C36" s="33" t="s">
        <v>61</v>
      </c>
      <c r="D36" s="33" t="s">
        <v>101</v>
      </c>
      <c r="E36" s="33" t="s">
        <v>46</v>
      </c>
      <c r="F36" s="33" t="s">
        <v>47</v>
      </c>
      <c r="G36" s="36" t="s">
        <v>102</v>
      </c>
      <c r="H36" s="33">
        <v>3014</v>
      </c>
      <c r="I36" s="33">
        <v>0</v>
      </c>
      <c r="J36" s="30">
        <f t="shared" si="0"/>
        <v>904.1999999999999</v>
      </c>
      <c r="K36" s="30">
        <f t="shared" si="1"/>
        <v>904.1999999999999</v>
      </c>
      <c r="L36" s="30">
        <f t="shared" si="2"/>
        <v>1205.6000000000001</v>
      </c>
      <c r="M36" s="54"/>
      <c r="N36" s="53"/>
    </row>
    <row r="37" spans="1:14" ht="55.5" customHeight="1">
      <c r="A37" s="27">
        <v>23</v>
      </c>
      <c r="B37" s="36" t="s">
        <v>103</v>
      </c>
      <c r="C37" s="33" t="s">
        <v>61</v>
      </c>
      <c r="D37" s="33" t="s">
        <v>104</v>
      </c>
      <c r="E37" s="33" t="s">
        <v>46</v>
      </c>
      <c r="F37" s="33" t="s">
        <v>47</v>
      </c>
      <c r="G37" s="36" t="s">
        <v>105</v>
      </c>
      <c r="H37" s="33">
        <v>12305</v>
      </c>
      <c r="I37" s="33">
        <v>0</v>
      </c>
      <c r="J37" s="30">
        <f t="shared" si="0"/>
        <v>3691.5</v>
      </c>
      <c r="K37" s="30">
        <f t="shared" si="1"/>
        <v>3691.5</v>
      </c>
      <c r="L37" s="30">
        <f t="shared" si="2"/>
        <v>4922</v>
      </c>
      <c r="M37" s="54"/>
      <c r="N37" s="53"/>
    </row>
    <row r="38" spans="1:13" ht="21" customHeight="1">
      <c r="A38" s="22"/>
      <c r="B38" s="23" t="s">
        <v>20</v>
      </c>
      <c r="C38" s="24"/>
      <c r="D38" s="25"/>
      <c r="E38" s="25"/>
      <c r="F38" s="25"/>
      <c r="G38" s="26"/>
      <c r="H38" s="25">
        <f>SUM(H39:H68)</f>
        <v>750616.48</v>
      </c>
      <c r="I38" s="25">
        <f>SUM(I39:I68)</f>
        <v>197592</v>
      </c>
      <c r="J38" s="25">
        <f>SUM(J39:J68)</f>
        <v>194748.315</v>
      </c>
      <c r="K38" s="25">
        <f>SUM(K39:K68)</f>
        <v>160415.315</v>
      </c>
      <c r="L38" s="25">
        <f>SUM(L39:L68)</f>
        <v>197860.42</v>
      </c>
      <c r="M38" s="51"/>
    </row>
    <row r="39" spans="1:14" ht="61.5" customHeight="1">
      <c r="A39" s="37">
        <v>24</v>
      </c>
      <c r="B39" s="38" t="s">
        <v>106</v>
      </c>
      <c r="C39" s="39" t="s">
        <v>61</v>
      </c>
      <c r="D39" s="39" t="s">
        <v>107</v>
      </c>
      <c r="E39" s="40" t="s">
        <v>108</v>
      </c>
      <c r="F39" s="39" t="s">
        <v>51</v>
      </c>
      <c r="G39" s="41" t="s">
        <v>109</v>
      </c>
      <c r="H39" s="39">
        <v>315</v>
      </c>
      <c r="I39" s="37">
        <v>0</v>
      </c>
      <c r="J39" s="55">
        <v>315</v>
      </c>
      <c r="K39" s="55">
        <v>0</v>
      </c>
      <c r="L39" s="55">
        <v>0</v>
      </c>
      <c r="M39" s="16"/>
      <c r="N39" s="53">
        <f t="shared" si="3"/>
        <v>0</v>
      </c>
    </row>
    <row r="40" spans="1:14" ht="61.5" customHeight="1">
      <c r="A40" s="37">
        <v>25</v>
      </c>
      <c r="B40" s="42" t="s">
        <v>110</v>
      </c>
      <c r="C40" s="29" t="s">
        <v>30</v>
      </c>
      <c r="D40" s="29" t="s">
        <v>111</v>
      </c>
      <c r="E40" s="29" t="s">
        <v>112</v>
      </c>
      <c r="F40" s="29" t="s">
        <v>33</v>
      </c>
      <c r="G40" s="28" t="s">
        <v>113</v>
      </c>
      <c r="H40" s="30">
        <v>5243</v>
      </c>
      <c r="I40" s="30">
        <v>1500</v>
      </c>
      <c r="J40" s="55">
        <v>3500</v>
      </c>
      <c r="K40" s="55">
        <v>243</v>
      </c>
      <c r="L40" s="55">
        <v>0</v>
      </c>
      <c r="M40" s="49"/>
      <c r="N40" s="53">
        <f t="shared" si="3"/>
        <v>0</v>
      </c>
    </row>
    <row r="41" spans="1:14" ht="61.5" customHeight="1">
      <c r="A41" s="37">
        <v>26</v>
      </c>
      <c r="B41" s="42" t="s">
        <v>114</v>
      </c>
      <c r="C41" s="29" t="s">
        <v>30</v>
      </c>
      <c r="D41" s="29" t="s">
        <v>115</v>
      </c>
      <c r="E41" s="29" t="s">
        <v>112</v>
      </c>
      <c r="F41" s="29" t="s">
        <v>33</v>
      </c>
      <c r="G41" s="28" t="s">
        <v>116</v>
      </c>
      <c r="H41" s="30">
        <v>2605.81</v>
      </c>
      <c r="I41" s="30">
        <v>50</v>
      </c>
      <c r="J41" s="55">
        <f aca="true" t="shared" si="4" ref="J41:J58">(H41-I41)*0.3</f>
        <v>766.7429999999999</v>
      </c>
      <c r="K41" s="55">
        <f aca="true" t="shared" si="5" ref="K41:K58">(H41-I41)*0.3</f>
        <v>766.7429999999999</v>
      </c>
      <c r="L41" s="55">
        <f aca="true" t="shared" si="6" ref="L41:L58">(H41-I41)*0.4</f>
        <v>1022.3240000000001</v>
      </c>
      <c r="M41" s="49"/>
      <c r="N41" s="53">
        <f t="shared" si="3"/>
        <v>0</v>
      </c>
    </row>
    <row r="42" spans="1:14" ht="61.5" customHeight="1">
      <c r="A42" s="37">
        <v>27</v>
      </c>
      <c r="B42" s="34" t="s">
        <v>117</v>
      </c>
      <c r="C42" s="29" t="s">
        <v>30</v>
      </c>
      <c r="D42" s="29" t="s">
        <v>118</v>
      </c>
      <c r="E42" s="29" t="s">
        <v>58</v>
      </c>
      <c r="F42" s="29" t="s">
        <v>58</v>
      </c>
      <c r="G42" s="28" t="s">
        <v>119</v>
      </c>
      <c r="H42" s="30">
        <v>5203.58</v>
      </c>
      <c r="I42" s="30">
        <v>600</v>
      </c>
      <c r="J42" s="55">
        <f t="shared" si="4"/>
        <v>1381.0739999999998</v>
      </c>
      <c r="K42" s="55">
        <f t="shared" si="5"/>
        <v>1381.0739999999998</v>
      </c>
      <c r="L42" s="55">
        <f t="shared" si="6"/>
        <v>1841.432</v>
      </c>
      <c r="M42" s="49"/>
      <c r="N42" s="53">
        <f t="shared" si="3"/>
        <v>0</v>
      </c>
    </row>
    <row r="43" spans="1:14" ht="61.5" customHeight="1">
      <c r="A43" s="37">
        <v>28</v>
      </c>
      <c r="B43" s="38" t="s">
        <v>120</v>
      </c>
      <c r="C43" s="29" t="s">
        <v>30</v>
      </c>
      <c r="D43" s="43" t="s">
        <v>121</v>
      </c>
      <c r="E43" s="29" t="s">
        <v>47</v>
      </c>
      <c r="F43" s="44" t="s">
        <v>47</v>
      </c>
      <c r="G43" s="38" t="s">
        <v>122</v>
      </c>
      <c r="H43" s="45">
        <v>25628</v>
      </c>
      <c r="I43" s="30">
        <v>6000</v>
      </c>
      <c r="J43" s="55">
        <v>7851</v>
      </c>
      <c r="K43" s="56">
        <v>11777</v>
      </c>
      <c r="L43" s="55"/>
      <c r="M43" s="49"/>
      <c r="N43" s="53">
        <f t="shared" si="3"/>
        <v>0</v>
      </c>
    </row>
    <row r="44" spans="1:14" ht="61.5" customHeight="1">
      <c r="A44" s="37">
        <v>29</v>
      </c>
      <c r="B44" s="28" t="s">
        <v>123</v>
      </c>
      <c r="C44" s="29" t="s">
        <v>30</v>
      </c>
      <c r="D44" s="29" t="s">
        <v>124</v>
      </c>
      <c r="E44" s="29" t="s">
        <v>47</v>
      </c>
      <c r="F44" s="43" t="s">
        <v>47</v>
      </c>
      <c r="G44" s="28" t="s">
        <v>125</v>
      </c>
      <c r="H44" s="46">
        <v>10326</v>
      </c>
      <c r="I44" s="46">
        <v>2000</v>
      </c>
      <c r="J44" s="56">
        <v>2497.8</v>
      </c>
      <c r="K44" s="56">
        <v>2497.8</v>
      </c>
      <c r="L44" s="56">
        <v>3330.4</v>
      </c>
      <c r="M44" s="49"/>
      <c r="N44" s="53">
        <f t="shared" si="3"/>
        <v>0</v>
      </c>
    </row>
    <row r="45" spans="1:14" ht="61.5" customHeight="1">
      <c r="A45" s="37">
        <v>30</v>
      </c>
      <c r="B45" s="28" t="s">
        <v>126</v>
      </c>
      <c r="C45" s="29" t="s">
        <v>30</v>
      </c>
      <c r="D45" s="29" t="s">
        <v>127</v>
      </c>
      <c r="E45" s="29" t="s">
        <v>128</v>
      </c>
      <c r="F45" s="29" t="s">
        <v>42</v>
      </c>
      <c r="G45" s="28" t="s">
        <v>129</v>
      </c>
      <c r="H45" s="30">
        <v>66023.06</v>
      </c>
      <c r="I45" s="30">
        <v>21000</v>
      </c>
      <c r="J45" s="55">
        <f t="shared" si="4"/>
        <v>13506.918</v>
      </c>
      <c r="K45" s="55">
        <f t="shared" si="5"/>
        <v>13506.918</v>
      </c>
      <c r="L45" s="55">
        <f t="shared" si="6"/>
        <v>18009.224</v>
      </c>
      <c r="M45" s="49"/>
      <c r="N45" s="53">
        <f t="shared" si="3"/>
        <v>0</v>
      </c>
    </row>
    <row r="46" spans="1:14" ht="61.5" customHeight="1">
      <c r="A46" s="37">
        <v>31</v>
      </c>
      <c r="B46" s="28" t="s">
        <v>130</v>
      </c>
      <c r="C46" s="29" t="s">
        <v>30</v>
      </c>
      <c r="D46" s="29" t="s">
        <v>131</v>
      </c>
      <c r="E46" s="29" t="s">
        <v>132</v>
      </c>
      <c r="F46" s="29" t="s">
        <v>33</v>
      </c>
      <c r="G46" s="28" t="s">
        <v>133</v>
      </c>
      <c r="H46" s="30">
        <v>7606</v>
      </c>
      <c r="I46" s="30">
        <v>1000</v>
      </c>
      <c r="J46" s="55">
        <f t="shared" si="4"/>
        <v>1981.8</v>
      </c>
      <c r="K46" s="55">
        <f t="shared" si="5"/>
        <v>1981.8</v>
      </c>
      <c r="L46" s="55">
        <f t="shared" si="6"/>
        <v>2642.4</v>
      </c>
      <c r="M46" s="49"/>
      <c r="N46" s="53">
        <f t="shared" si="3"/>
        <v>0</v>
      </c>
    </row>
    <row r="47" spans="1:14" ht="61.5" customHeight="1">
      <c r="A47" s="37">
        <v>32</v>
      </c>
      <c r="B47" s="28" t="s">
        <v>134</v>
      </c>
      <c r="C47" s="29" t="s">
        <v>30</v>
      </c>
      <c r="D47" s="29" t="s">
        <v>31</v>
      </c>
      <c r="E47" s="29" t="s">
        <v>132</v>
      </c>
      <c r="F47" s="29" t="s">
        <v>33</v>
      </c>
      <c r="G47" s="28" t="s">
        <v>135</v>
      </c>
      <c r="H47" s="30">
        <v>57059</v>
      </c>
      <c r="I47" s="30">
        <v>7500</v>
      </c>
      <c r="J47" s="55">
        <f t="shared" si="4"/>
        <v>14867.699999999999</v>
      </c>
      <c r="K47" s="55">
        <f t="shared" si="5"/>
        <v>14867.699999999999</v>
      </c>
      <c r="L47" s="55">
        <f t="shared" si="6"/>
        <v>19823.600000000002</v>
      </c>
      <c r="M47" s="49"/>
      <c r="N47" s="53">
        <f t="shared" si="3"/>
        <v>0</v>
      </c>
    </row>
    <row r="48" spans="1:14" ht="61.5" customHeight="1">
      <c r="A48" s="37">
        <v>33</v>
      </c>
      <c r="B48" s="28" t="s">
        <v>136</v>
      </c>
      <c r="C48" s="29" t="s">
        <v>30</v>
      </c>
      <c r="D48" s="29" t="s">
        <v>31</v>
      </c>
      <c r="E48" s="29" t="s">
        <v>137</v>
      </c>
      <c r="F48" s="29" t="s">
        <v>138</v>
      </c>
      <c r="G48" s="28" t="s">
        <v>139</v>
      </c>
      <c r="H48" s="30">
        <v>82622</v>
      </c>
      <c r="I48" s="30">
        <v>21000</v>
      </c>
      <c r="J48" s="30">
        <f t="shared" si="4"/>
        <v>18486.6</v>
      </c>
      <c r="K48" s="30">
        <f t="shared" si="5"/>
        <v>18486.6</v>
      </c>
      <c r="L48" s="30">
        <f t="shared" si="6"/>
        <v>24648.800000000003</v>
      </c>
      <c r="M48" s="54"/>
      <c r="N48" s="53">
        <f t="shared" si="3"/>
        <v>0</v>
      </c>
    </row>
    <row r="49" spans="1:14" ht="61.5" customHeight="1">
      <c r="A49" s="37">
        <v>34</v>
      </c>
      <c r="B49" s="28" t="s">
        <v>140</v>
      </c>
      <c r="C49" s="29" t="s">
        <v>30</v>
      </c>
      <c r="D49" s="29" t="s">
        <v>141</v>
      </c>
      <c r="E49" s="29" t="s">
        <v>142</v>
      </c>
      <c r="F49" s="29" t="s">
        <v>37</v>
      </c>
      <c r="G49" s="28" t="s">
        <v>143</v>
      </c>
      <c r="H49" s="30">
        <v>56214</v>
      </c>
      <c r="I49" s="30">
        <v>500</v>
      </c>
      <c r="J49" s="30">
        <f t="shared" si="4"/>
        <v>16714.2</v>
      </c>
      <c r="K49" s="30">
        <f t="shared" si="5"/>
        <v>16714.2</v>
      </c>
      <c r="L49" s="30">
        <f t="shared" si="6"/>
        <v>22285.600000000002</v>
      </c>
      <c r="M49" s="54"/>
      <c r="N49" s="53">
        <f t="shared" si="3"/>
        <v>0</v>
      </c>
    </row>
    <row r="50" spans="1:14" ht="61.5" customHeight="1">
      <c r="A50" s="37">
        <v>35</v>
      </c>
      <c r="B50" s="28" t="s">
        <v>144</v>
      </c>
      <c r="C50" s="29" t="s">
        <v>30</v>
      </c>
      <c r="D50" s="29" t="s">
        <v>31</v>
      </c>
      <c r="E50" s="29" t="s">
        <v>112</v>
      </c>
      <c r="F50" s="29" t="s">
        <v>58</v>
      </c>
      <c r="G50" s="28" t="s">
        <v>145</v>
      </c>
      <c r="H50" s="30">
        <v>6227.12</v>
      </c>
      <c r="I50" s="30">
        <v>100</v>
      </c>
      <c r="J50" s="30">
        <f t="shared" si="4"/>
        <v>1838.136</v>
      </c>
      <c r="K50" s="30">
        <f t="shared" si="5"/>
        <v>1838.136</v>
      </c>
      <c r="L50" s="30">
        <f t="shared" si="6"/>
        <v>2450.848</v>
      </c>
      <c r="M50" s="54"/>
      <c r="N50" s="53">
        <f t="shared" si="3"/>
        <v>0</v>
      </c>
    </row>
    <row r="51" spans="1:14" ht="61.5" customHeight="1">
      <c r="A51" s="37">
        <v>36</v>
      </c>
      <c r="B51" s="28" t="s">
        <v>146</v>
      </c>
      <c r="C51" s="29" t="s">
        <v>30</v>
      </c>
      <c r="D51" s="29" t="s">
        <v>147</v>
      </c>
      <c r="E51" s="29" t="s">
        <v>148</v>
      </c>
      <c r="F51" s="29" t="s">
        <v>51</v>
      </c>
      <c r="G51" s="28" t="s">
        <v>149</v>
      </c>
      <c r="H51" s="30">
        <v>21214</v>
      </c>
      <c r="I51" s="30">
        <v>4300</v>
      </c>
      <c r="J51" s="30">
        <f t="shared" si="4"/>
        <v>5074.2</v>
      </c>
      <c r="K51" s="30">
        <f t="shared" si="5"/>
        <v>5074.2</v>
      </c>
      <c r="L51" s="30">
        <f t="shared" si="6"/>
        <v>6765.6</v>
      </c>
      <c r="M51" s="54"/>
      <c r="N51" s="53">
        <f t="shared" si="3"/>
        <v>0</v>
      </c>
    </row>
    <row r="52" spans="1:14" ht="51" customHeight="1">
      <c r="A52" s="37">
        <v>37</v>
      </c>
      <c r="B52" s="28" t="s">
        <v>150</v>
      </c>
      <c r="C52" s="29" t="s">
        <v>151</v>
      </c>
      <c r="D52" s="29" t="s">
        <v>127</v>
      </c>
      <c r="E52" s="29" t="s">
        <v>148</v>
      </c>
      <c r="F52" s="29" t="s">
        <v>51</v>
      </c>
      <c r="G52" s="28" t="s">
        <v>152</v>
      </c>
      <c r="H52" s="30">
        <v>7412</v>
      </c>
      <c r="I52" s="30">
        <v>5000</v>
      </c>
      <c r="J52" s="30">
        <f t="shared" si="4"/>
        <v>723.6</v>
      </c>
      <c r="K52" s="30">
        <f t="shared" si="5"/>
        <v>723.6</v>
      </c>
      <c r="L52" s="30">
        <f t="shared" si="6"/>
        <v>964.8000000000001</v>
      </c>
      <c r="M52" s="54"/>
      <c r="N52" s="53">
        <f t="shared" si="3"/>
        <v>0</v>
      </c>
    </row>
    <row r="53" spans="1:14" ht="46.5" customHeight="1">
      <c r="A53" s="37">
        <v>38</v>
      </c>
      <c r="B53" s="28" t="s">
        <v>153</v>
      </c>
      <c r="C53" s="29" t="s">
        <v>151</v>
      </c>
      <c r="D53" s="29" t="s">
        <v>141</v>
      </c>
      <c r="E53" s="29" t="s">
        <v>132</v>
      </c>
      <c r="F53" s="29" t="s">
        <v>33</v>
      </c>
      <c r="G53" s="28" t="s">
        <v>154</v>
      </c>
      <c r="H53" s="30">
        <v>131021</v>
      </c>
      <c r="I53" s="30">
        <v>101021</v>
      </c>
      <c r="J53" s="30">
        <v>30000</v>
      </c>
      <c r="K53" s="30">
        <v>0</v>
      </c>
      <c r="L53" s="30">
        <v>0</v>
      </c>
      <c r="M53" s="54"/>
      <c r="N53" s="53">
        <f t="shared" si="3"/>
        <v>0</v>
      </c>
    </row>
    <row r="54" spans="1:14" ht="45.75" customHeight="1">
      <c r="A54" s="37">
        <v>39</v>
      </c>
      <c r="B54" s="28" t="s">
        <v>155</v>
      </c>
      <c r="C54" s="29" t="s">
        <v>151</v>
      </c>
      <c r="D54" s="29" t="s">
        <v>42</v>
      </c>
      <c r="E54" s="29" t="s">
        <v>42</v>
      </c>
      <c r="F54" s="29" t="s">
        <v>42</v>
      </c>
      <c r="G54" s="28" t="s">
        <v>156</v>
      </c>
      <c r="H54" s="30">
        <v>3321.43</v>
      </c>
      <c r="I54" s="30">
        <v>2121</v>
      </c>
      <c r="J54" s="30">
        <v>1200</v>
      </c>
      <c r="K54" s="30">
        <v>0</v>
      </c>
      <c r="L54" s="30">
        <v>0</v>
      </c>
      <c r="M54" s="54"/>
      <c r="N54" s="53">
        <f t="shared" si="3"/>
        <v>0.4299999999998363</v>
      </c>
    </row>
    <row r="55" spans="1:14" ht="48" customHeight="1">
      <c r="A55" s="37">
        <v>40</v>
      </c>
      <c r="B55" s="42" t="s">
        <v>157</v>
      </c>
      <c r="C55" s="29" t="s">
        <v>151</v>
      </c>
      <c r="D55" s="29" t="s">
        <v>158</v>
      </c>
      <c r="E55" s="29" t="s">
        <v>112</v>
      </c>
      <c r="F55" s="29" t="s">
        <v>33</v>
      </c>
      <c r="G55" s="28" t="s">
        <v>159</v>
      </c>
      <c r="H55" s="30">
        <v>6487</v>
      </c>
      <c r="I55" s="30">
        <v>3000</v>
      </c>
      <c r="J55" s="30">
        <v>3487</v>
      </c>
      <c r="K55" s="30">
        <v>0</v>
      </c>
      <c r="L55" s="30">
        <v>0</v>
      </c>
      <c r="M55" s="54"/>
      <c r="N55" s="53">
        <f t="shared" si="3"/>
        <v>0</v>
      </c>
    </row>
    <row r="56" spans="1:14" ht="51.75" customHeight="1">
      <c r="A56" s="37">
        <v>41</v>
      </c>
      <c r="B56" s="28" t="s">
        <v>160</v>
      </c>
      <c r="C56" s="29" t="s">
        <v>151</v>
      </c>
      <c r="D56" s="29" t="s">
        <v>161</v>
      </c>
      <c r="E56" s="29" t="s">
        <v>148</v>
      </c>
      <c r="F56" s="29" t="s">
        <v>51</v>
      </c>
      <c r="G56" s="28" t="s">
        <v>162</v>
      </c>
      <c r="H56" s="30">
        <v>19150</v>
      </c>
      <c r="I56" s="30">
        <v>7000</v>
      </c>
      <c r="J56" s="55">
        <f t="shared" si="4"/>
        <v>3645</v>
      </c>
      <c r="K56" s="55">
        <f t="shared" si="5"/>
        <v>3645</v>
      </c>
      <c r="L56" s="55">
        <f t="shared" si="6"/>
        <v>4860</v>
      </c>
      <c r="M56" s="57"/>
      <c r="N56" s="53">
        <f t="shared" si="3"/>
        <v>0</v>
      </c>
    </row>
    <row r="57" spans="1:14" ht="45.75" customHeight="1">
      <c r="A57" s="37">
        <v>42</v>
      </c>
      <c r="B57" s="28" t="s">
        <v>163</v>
      </c>
      <c r="C57" s="29" t="s">
        <v>151</v>
      </c>
      <c r="D57" s="29" t="s">
        <v>147</v>
      </c>
      <c r="E57" s="29" t="s">
        <v>148</v>
      </c>
      <c r="F57" s="29" t="s">
        <v>51</v>
      </c>
      <c r="G57" s="28" t="s">
        <v>164</v>
      </c>
      <c r="H57" s="30">
        <v>21438.48</v>
      </c>
      <c r="I57" s="30">
        <v>13000</v>
      </c>
      <c r="J57" s="55">
        <f t="shared" si="4"/>
        <v>2531.544</v>
      </c>
      <c r="K57" s="55">
        <f t="shared" si="5"/>
        <v>2531.544</v>
      </c>
      <c r="L57" s="55">
        <f t="shared" si="6"/>
        <v>3375.392</v>
      </c>
      <c r="M57" s="57"/>
      <c r="N57" s="53">
        <f t="shared" si="3"/>
        <v>0</v>
      </c>
    </row>
    <row r="58" spans="1:14" ht="36.75" customHeight="1">
      <c r="A58" s="37">
        <v>43</v>
      </c>
      <c r="B58" s="28" t="s">
        <v>165</v>
      </c>
      <c r="C58" s="29" t="s">
        <v>61</v>
      </c>
      <c r="D58" s="29" t="s">
        <v>62</v>
      </c>
      <c r="E58" s="29" t="s">
        <v>62</v>
      </c>
      <c r="F58" s="29" t="s">
        <v>166</v>
      </c>
      <c r="G58" s="28" t="s">
        <v>167</v>
      </c>
      <c r="H58" s="30">
        <v>50000</v>
      </c>
      <c r="I58" s="30">
        <v>0</v>
      </c>
      <c r="J58" s="55">
        <f t="shared" si="4"/>
        <v>15000</v>
      </c>
      <c r="K58" s="55">
        <f t="shared" si="5"/>
        <v>15000</v>
      </c>
      <c r="L58" s="55">
        <f t="shared" si="6"/>
        <v>20000</v>
      </c>
      <c r="M58" s="57"/>
      <c r="N58" s="53">
        <f t="shared" si="3"/>
        <v>0</v>
      </c>
    </row>
    <row r="59" spans="1:14" ht="36.75" customHeight="1">
      <c r="A59" s="37">
        <v>44</v>
      </c>
      <c r="B59" s="28" t="s">
        <v>168</v>
      </c>
      <c r="C59" s="29" t="s">
        <v>61</v>
      </c>
      <c r="D59" s="29" t="s">
        <v>161</v>
      </c>
      <c r="E59" s="29" t="s">
        <v>112</v>
      </c>
      <c r="F59" s="29" t="s">
        <v>51</v>
      </c>
      <c r="G59" s="28" t="s">
        <v>169</v>
      </c>
      <c r="H59" s="30">
        <v>20000</v>
      </c>
      <c r="I59" s="30">
        <v>0</v>
      </c>
      <c r="J59" s="30">
        <f aca="true" t="shared" si="7" ref="J59:J68">(H59-I59)*0.3</f>
        <v>6000</v>
      </c>
      <c r="K59" s="30">
        <f aca="true" t="shared" si="8" ref="K59:K68">(H59-I59)*0.3</f>
        <v>6000</v>
      </c>
      <c r="L59" s="30">
        <f aca="true" t="shared" si="9" ref="L59:L68">(H59-I59)*0.4</f>
        <v>8000</v>
      </c>
      <c r="M59" s="52"/>
      <c r="N59" s="58">
        <f t="shared" si="3"/>
        <v>0</v>
      </c>
    </row>
    <row r="60" spans="1:14" ht="36.75" customHeight="1">
      <c r="A60" s="37">
        <v>45</v>
      </c>
      <c r="B60" s="34" t="s">
        <v>170</v>
      </c>
      <c r="C60" s="29" t="s">
        <v>61</v>
      </c>
      <c r="D60" s="29" t="s">
        <v>62</v>
      </c>
      <c r="E60" s="29" t="s">
        <v>62</v>
      </c>
      <c r="F60" s="30"/>
      <c r="G60" s="35" t="s">
        <v>171</v>
      </c>
      <c r="H60" s="30">
        <v>10000</v>
      </c>
      <c r="I60" s="30">
        <v>0</v>
      </c>
      <c r="J60" s="30">
        <f t="shared" si="7"/>
        <v>3000</v>
      </c>
      <c r="K60" s="30">
        <f t="shared" si="8"/>
        <v>3000</v>
      </c>
      <c r="L60" s="30">
        <f t="shared" si="9"/>
        <v>4000</v>
      </c>
      <c r="M60" s="52"/>
      <c r="N60" s="58">
        <f t="shared" si="3"/>
        <v>0</v>
      </c>
    </row>
    <row r="61" spans="1:14" ht="36.75" customHeight="1">
      <c r="A61" s="37">
        <v>46</v>
      </c>
      <c r="B61" s="34" t="s">
        <v>172</v>
      </c>
      <c r="C61" s="29" t="s">
        <v>61</v>
      </c>
      <c r="D61" s="29" t="s">
        <v>62</v>
      </c>
      <c r="E61" s="29" t="s">
        <v>62</v>
      </c>
      <c r="F61" s="30"/>
      <c r="G61" s="35" t="s">
        <v>173</v>
      </c>
      <c r="H61" s="30">
        <v>4000</v>
      </c>
      <c r="I61" s="30">
        <v>0</v>
      </c>
      <c r="J61" s="30">
        <f t="shared" si="7"/>
        <v>1200</v>
      </c>
      <c r="K61" s="30">
        <f t="shared" si="8"/>
        <v>1200</v>
      </c>
      <c r="L61" s="30">
        <f t="shared" si="9"/>
        <v>1600</v>
      </c>
      <c r="M61" s="52"/>
      <c r="N61" s="58">
        <f t="shared" si="3"/>
        <v>0</v>
      </c>
    </row>
    <row r="62" spans="1:14" ht="36.75" customHeight="1">
      <c r="A62" s="37">
        <v>47</v>
      </c>
      <c r="B62" s="34" t="s">
        <v>174</v>
      </c>
      <c r="C62" s="29" t="s">
        <v>61</v>
      </c>
      <c r="D62" s="29" t="s">
        <v>62</v>
      </c>
      <c r="E62" s="29" t="s">
        <v>62</v>
      </c>
      <c r="F62" s="30"/>
      <c r="G62" s="35" t="s">
        <v>175</v>
      </c>
      <c r="H62" s="30">
        <v>20000</v>
      </c>
      <c r="I62" s="30">
        <v>0</v>
      </c>
      <c r="J62" s="30">
        <f t="shared" si="7"/>
        <v>6000</v>
      </c>
      <c r="K62" s="30">
        <f t="shared" si="8"/>
        <v>6000</v>
      </c>
      <c r="L62" s="30">
        <f t="shared" si="9"/>
        <v>8000</v>
      </c>
      <c r="M62" s="52"/>
      <c r="N62" s="58">
        <f t="shared" si="3"/>
        <v>0</v>
      </c>
    </row>
    <row r="63" spans="1:14" ht="36.75" customHeight="1">
      <c r="A63" s="37">
        <v>48</v>
      </c>
      <c r="B63" s="34" t="s">
        <v>176</v>
      </c>
      <c r="C63" s="29" t="s">
        <v>61</v>
      </c>
      <c r="D63" s="29" t="s">
        <v>62</v>
      </c>
      <c r="E63" s="29" t="s">
        <v>62</v>
      </c>
      <c r="F63" s="30"/>
      <c r="G63" s="35" t="s">
        <v>177</v>
      </c>
      <c r="H63" s="30">
        <v>20000</v>
      </c>
      <c r="I63" s="30">
        <v>0</v>
      </c>
      <c r="J63" s="30">
        <f t="shared" si="7"/>
        <v>6000</v>
      </c>
      <c r="K63" s="30">
        <f t="shared" si="8"/>
        <v>6000</v>
      </c>
      <c r="L63" s="30">
        <f t="shared" si="9"/>
        <v>8000</v>
      </c>
      <c r="M63" s="52"/>
      <c r="N63" s="58">
        <f t="shared" si="3"/>
        <v>0</v>
      </c>
    </row>
    <row r="64" spans="1:14" ht="36.75" customHeight="1">
      <c r="A64" s="37">
        <v>49</v>
      </c>
      <c r="B64" s="34" t="s">
        <v>178</v>
      </c>
      <c r="C64" s="29" t="s">
        <v>61</v>
      </c>
      <c r="D64" s="29" t="s">
        <v>62</v>
      </c>
      <c r="E64" s="29" t="s">
        <v>62</v>
      </c>
      <c r="F64" s="30"/>
      <c r="G64" s="28" t="s">
        <v>179</v>
      </c>
      <c r="H64" s="30">
        <v>20000</v>
      </c>
      <c r="I64" s="30">
        <v>0</v>
      </c>
      <c r="J64" s="30">
        <f t="shared" si="7"/>
        <v>6000</v>
      </c>
      <c r="K64" s="30">
        <f t="shared" si="8"/>
        <v>6000</v>
      </c>
      <c r="L64" s="30">
        <f t="shared" si="9"/>
        <v>8000</v>
      </c>
      <c r="M64" s="52"/>
      <c r="N64" s="58">
        <f t="shared" si="3"/>
        <v>0</v>
      </c>
    </row>
    <row r="65" spans="1:14" ht="43.5" customHeight="1">
      <c r="A65" s="37">
        <v>50</v>
      </c>
      <c r="B65" s="34" t="s">
        <v>180</v>
      </c>
      <c r="C65" s="29" t="s">
        <v>61</v>
      </c>
      <c r="D65" s="30" t="s">
        <v>62</v>
      </c>
      <c r="E65" s="29" t="s">
        <v>62</v>
      </c>
      <c r="F65" s="30"/>
      <c r="G65" s="28" t="s">
        <v>181</v>
      </c>
      <c r="H65" s="30">
        <v>11500</v>
      </c>
      <c r="I65" s="30">
        <v>600</v>
      </c>
      <c r="J65" s="30">
        <f t="shared" si="7"/>
        <v>3270</v>
      </c>
      <c r="K65" s="30">
        <f t="shared" si="8"/>
        <v>3270</v>
      </c>
      <c r="L65" s="30">
        <f t="shared" si="9"/>
        <v>4360</v>
      </c>
      <c r="M65" s="52"/>
      <c r="N65" s="58">
        <f t="shared" si="3"/>
        <v>0</v>
      </c>
    </row>
    <row r="66" spans="1:14" ht="36.75" customHeight="1">
      <c r="A66" s="37">
        <v>51</v>
      </c>
      <c r="B66" s="34" t="s">
        <v>182</v>
      </c>
      <c r="C66" s="29" t="s">
        <v>61</v>
      </c>
      <c r="D66" s="29" t="s">
        <v>62</v>
      </c>
      <c r="E66" s="29" t="s">
        <v>62</v>
      </c>
      <c r="F66" s="30"/>
      <c r="G66" s="28" t="s">
        <v>183</v>
      </c>
      <c r="H66" s="30">
        <v>30000</v>
      </c>
      <c r="I66" s="30">
        <v>100</v>
      </c>
      <c r="J66" s="30">
        <f t="shared" si="7"/>
        <v>8970</v>
      </c>
      <c r="K66" s="30">
        <f t="shared" si="8"/>
        <v>8970</v>
      </c>
      <c r="L66" s="30">
        <f t="shared" si="9"/>
        <v>11960</v>
      </c>
      <c r="M66" s="52"/>
      <c r="N66" s="58">
        <f t="shared" si="3"/>
        <v>0</v>
      </c>
    </row>
    <row r="67" spans="1:14" ht="36.75" customHeight="1">
      <c r="A67" s="37">
        <v>52</v>
      </c>
      <c r="B67" s="34" t="s">
        <v>184</v>
      </c>
      <c r="C67" s="29" t="s">
        <v>61</v>
      </c>
      <c r="D67" s="29" t="s">
        <v>62</v>
      </c>
      <c r="E67" s="29" t="s">
        <v>62</v>
      </c>
      <c r="F67" s="30"/>
      <c r="G67" s="28" t="s">
        <v>185</v>
      </c>
      <c r="H67" s="30">
        <v>10000</v>
      </c>
      <c r="I67" s="30">
        <v>100</v>
      </c>
      <c r="J67" s="30">
        <f t="shared" si="7"/>
        <v>2970</v>
      </c>
      <c r="K67" s="30">
        <f t="shared" si="8"/>
        <v>2970</v>
      </c>
      <c r="L67" s="30">
        <f t="shared" si="9"/>
        <v>3960</v>
      </c>
      <c r="M67" s="52"/>
      <c r="N67" s="58">
        <f t="shared" si="3"/>
        <v>0</v>
      </c>
    </row>
    <row r="68" spans="1:14" ht="36.75" customHeight="1">
      <c r="A68" s="37">
        <v>53</v>
      </c>
      <c r="B68" s="34" t="s">
        <v>186</v>
      </c>
      <c r="C68" s="29" t="s">
        <v>61</v>
      </c>
      <c r="D68" s="29" t="s">
        <v>62</v>
      </c>
      <c r="E68" s="29" t="s">
        <v>62</v>
      </c>
      <c r="F68" s="30"/>
      <c r="G68" s="28" t="s">
        <v>185</v>
      </c>
      <c r="H68" s="30">
        <v>20000</v>
      </c>
      <c r="I68" s="30">
        <v>100</v>
      </c>
      <c r="J68" s="30">
        <f t="shared" si="7"/>
        <v>5970</v>
      </c>
      <c r="K68" s="30">
        <f t="shared" si="8"/>
        <v>5970</v>
      </c>
      <c r="L68" s="30">
        <f t="shared" si="9"/>
        <v>7960</v>
      </c>
      <c r="M68" s="52"/>
      <c r="N68" s="58">
        <f t="shared" si="3"/>
        <v>0</v>
      </c>
    </row>
    <row r="69" spans="1:13" ht="24.75" customHeight="1">
      <c r="A69" s="24"/>
      <c r="B69" s="23" t="s">
        <v>22</v>
      </c>
      <c r="C69" s="24"/>
      <c r="D69" s="25"/>
      <c r="E69" s="25"/>
      <c r="F69" s="25"/>
      <c r="G69" s="26"/>
      <c r="H69" s="25">
        <f>SUM(H70:H126)</f>
        <v>4999542.109999999</v>
      </c>
      <c r="I69" s="25">
        <f>SUM(I70:I126)</f>
        <v>463297</v>
      </c>
      <c r="J69" s="25">
        <f>SUM(J70:J126)</f>
        <v>1397383.2000000002</v>
      </c>
      <c r="K69" s="25">
        <f>SUM(K70:K126)</f>
        <v>1395856.2000000002</v>
      </c>
      <c r="L69" s="25">
        <f>SUM(L70:L126)</f>
        <v>1743006.6000000003</v>
      </c>
      <c r="M69" s="51"/>
    </row>
    <row r="70" spans="1:14" ht="57">
      <c r="A70" s="37">
        <v>54</v>
      </c>
      <c r="B70" s="38" t="s">
        <v>187</v>
      </c>
      <c r="C70" s="29" t="s">
        <v>30</v>
      </c>
      <c r="D70" s="43" t="s">
        <v>188</v>
      </c>
      <c r="E70" s="30" t="s">
        <v>189</v>
      </c>
      <c r="F70" s="30" t="s">
        <v>51</v>
      </c>
      <c r="G70" s="28" t="s">
        <v>190</v>
      </c>
      <c r="H70" s="43">
        <v>900</v>
      </c>
      <c r="I70" s="30">
        <v>0</v>
      </c>
      <c r="J70" s="30">
        <v>900</v>
      </c>
      <c r="K70" s="30">
        <v>0</v>
      </c>
      <c r="L70" s="30">
        <v>0</v>
      </c>
      <c r="M70" s="52"/>
      <c r="N70" s="53">
        <f aca="true" t="shared" si="10" ref="N70:N126">H70-I70-J70-K70-L70</f>
        <v>0</v>
      </c>
    </row>
    <row r="71" spans="1:14" ht="42.75">
      <c r="A71" s="37">
        <v>55</v>
      </c>
      <c r="B71" s="38" t="s">
        <v>191</v>
      </c>
      <c r="C71" s="29" t="s">
        <v>30</v>
      </c>
      <c r="D71" s="59" t="s">
        <v>192</v>
      </c>
      <c r="E71" s="30" t="s">
        <v>189</v>
      </c>
      <c r="F71" s="30" t="s">
        <v>51</v>
      </c>
      <c r="G71" s="60" t="s">
        <v>193</v>
      </c>
      <c r="H71" s="43">
        <v>4300</v>
      </c>
      <c r="I71" s="30">
        <v>0</v>
      </c>
      <c r="J71" s="30">
        <f aca="true" t="shared" si="11" ref="J71:J111">(H71-I71)*0.3</f>
        <v>1290</v>
      </c>
      <c r="K71" s="30">
        <f aca="true" t="shared" si="12" ref="K71:K111">(H71-I71)*0.3</f>
        <v>1290</v>
      </c>
      <c r="L71" s="30">
        <f aca="true" t="shared" si="13" ref="L71:L111">(H71-I71)*0.4</f>
        <v>1720</v>
      </c>
      <c r="M71" s="52"/>
      <c r="N71" s="53">
        <f t="shared" si="10"/>
        <v>0</v>
      </c>
    </row>
    <row r="72" spans="1:14" ht="57">
      <c r="A72" s="37">
        <v>56</v>
      </c>
      <c r="B72" s="38" t="s">
        <v>194</v>
      </c>
      <c r="C72" s="29" t="s">
        <v>30</v>
      </c>
      <c r="D72" s="59" t="s">
        <v>195</v>
      </c>
      <c r="E72" s="30" t="s">
        <v>196</v>
      </c>
      <c r="F72" s="30" t="s">
        <v>42</v>
      </c>
      <c r="G72" s="59" t="s">
        <v>197</v>
      </c>
      <c r="H72" s="43">
        <v>9568</v>
      </c>
      <c r="I72" s="30">
        <v>3000</v>
      </c>
      <c r="J72" s="30">
        <f t="shared" si="11"/>
        <v>1970.3999999999999</v>
      </c>
      <c r="K72" s="30">
        <f t="shared" si="12"/>
        <v>1970.3999999999999</v>
      </c>
      <c r="L72" s="30">
        <f t="shared" si="13"/>
        <v>2627.2000000000003</v>
      </c>
      <c r="M72" s="52"/>
      <c r="N72" s="53">
        <f t="shared" si="10"/>
        <v>0</v>
      </c>
    </row>
    <row r="73" spans="1:14" ht="57">
      <c r="A73" s="37">
        <v>57</v>
      </c>
      <c r="B73" s="38" t="s">
        <v>198</v>
      </c>
      <c r="C73" s="29" t="s">
        <v>30</v>
      </c>
      <c r="D73" s="43" t="s">
        <v>199</v>
      </c>
      <c r="E73" s="30" t="s">
        <v>196</v>
      </c>
      <c r="F73" s="30" t="s">
        <v>42</v>
      </c>
      <c r="G73" s="59" t="s">
        <v>200</v>
      </c>
      <c r="H73" s="43">
        <v>148662</v>
      </c>
      <c r="I73" s="30">
        <v>100</v>
      </c>
      <c r="J73" s="30">
        <f t="shared" si="11"/>
        <v>44568.6</v>
      </c>
      <c r="K73" s="30">
        <f t="shared" si="12"/>
        <v>44568.6</v>
      </c>
      <c r="L73" s="30">
        <f t="shared" si="13"/>
        <v>59424.8</v>
      </c>
      <c r="M73" s="52"/>
      <c r="N73" s="53">
        <f t="shared" si="10"/>
        <v>0</v>
      </c>
    </row>
    <row r="74" spans="1:14" ht="66" customHeight="1">
      <c r="A74" s="37">
        <v>58</v>
      </c>
      <c r="B74" s="61" t="s">
        <v>201</v>
      </c>
      <c r="C74" s="29" t="s">
        <v>30</v>
      </c>
      <c r="D74" s="62" t="s">
        <v>202</v>
      </c>
      <c r="E74" s="30" t="s">
        <v>203</v>
      </c>
      <c r="F74" s="30" t="s">
        <v>82</v>
      </c>
      <c r="G74" s="28" t="s">
        <v>204</v>
      </c>
      <c r="H74" s="63">
        <v>120000</v>
      </c>
      <c r="I74" s="30">
        <v>20000</v>
      </c>
      <c r="J74" s="30">
        <v>20000</v>
      </c>
      <c r="K74" s="30">
        <v>40000</v>
      </c>
      <c r="L74" s="30">
        <f t="shared" si="13"/>
        <v>40000</v>
      </c>
      <c r="M74" s="52"/>
      <c r="N74" s="53">
        <f t="shared" si="10"/>
        <v>0</v>
      </c>
    </row>
    <row r="75" spans="1:14" ht="66" customHeight="1">
      <c r="A75" s="37">
        <v>59</v>
      </c>
      <c r="B75" s="61" t="s">
        <v>205</v>
      </c>
      <c r="C75" s="29" t="s">
        <v>30</v>
      </c>
      <c r="D75" s="62" t="s">
        <v>202</v>
      </c>
      <c r="E75" s="30" t="s">
        <v>203</v>
      </c>
      <c r="F75" s="30" t="s">
        <v>82</v>
      </c>
      <c r="G75" s="28" t="s">
        <v>206</v>
      </c>
      <c r="H75" s="63">
        <v>50000</v>
      </c>
      <c r="I75" s="30">
        <v>6000</v>
      </c>
      <c r="J75" s="30">
        <v>2000</v>
      </c>
      <c r="K75" s="30">
        <v>20000</v>
      </c>
      <c r="L75" s="30">
        <v>22000</v>
      </c>
      <c r="M75" s="52"/>
      <c r="N75" s="53">
        <f t="shared" si="10"/>
        <v>0</v>
      </c>
    </row>
    <row r="76" spans="1:14" ht="57">
      <c r="A76" s="37">
        <v>60</v>
      </c>
      <c r="B76" s="38" t="s">
        <v>207</v>
      </c>
      <c r="C76" s="29" t="s">
        <v>61</v>
      </c>
      <c r="D76" s="59" t="s">
        <v>208</v>
      </c>
      <c r="E76" s="30" t="s">
        <v>189</v>
      </c>
      <c r="F76" s="30" t="s">
        <v>37</v>
      </c>
      <c r="G76" s="28" t="s">
        <v>209</v>
      </c>
      <c r="H76" s="43">
        <v>11000</v>
      </c>
      <c r="I76" s="30">
        <v>0</v>
      </c>
      <c r="J76" s="30">
        <f t="shared" si="11"/>
        <v>3300</v>
      </c>
      <c r="K76" s="30">
        <f t="shared" si="12"/>
        <v>3300</v>
      </c>
      <c r="L76" s="30">
        <f t="shared" si="13"/>
        <v>4400</v>
      </c>
      <c r="M76" s="52"/>
      <c r="N76" s="53">
        <f t="shared" si="10"/>
        <v>0</v>
      </c>
    </row>
    <row r="77" spans="1:14" ht="57">
      <c r="A77" s="37">
        <v>61</v>
      </c>
      <c r="B77" s="64" t="s">
        <v>210</v>
      </c>
      <c r="C77" s="29" t="s">
        <v>61</v>
      </c>
      <c r="D77" s="39" t="s">
        <v>211</v>
      </c>
      <c r="E77" s="29" t="s">
        <v>75</v>
      </c>
      <c r="F77" s="29" t="s">
        <v>76</v>
      </c>
      <c r="G77" s="65" t="s">
        <v>212</v>
      </c>
      <c r="H77" s="39">
        <v>260000</v>
      </c>
      <c r="I77" s="30">
        <v>0</v>
      </c>
      <c r="J77" s="30">
        <f t="shared" si="11"/>
        <v>78000</v>
      </c>
      <c r="K77" s="30">
        <f t="shared" si="12"/>
        <v>78000</v>
      </c>
      <c r="L77" s="30">
        <f t="shared" si="13"/>
        <v>104000</v>
      </c>
      <c r="M77" s="52"/>
      <c r="N77" s="53">
        <f t="shared" si="10"/>
        <v>0</v>
      </c>
    </row>
    <row r="78" spans="1:14" ht="76.5" customHeight="1">
      <c r="A78" s="37">
        <v>62</v>
      </c>
      <c r="B78" s="66" t="s">
        <v>213</v>
      </c>
      <c r="C78" s="29" t="s">
        <v>30</v>
      </c>
      <c r="D78" s="67" t="s">
        <v>214</v>
      </c>
      <c r="E78" s="29" t="s">
        <v>75</v>
      </c>
      <c r="F78" s="29" t="s">
        <v>76</v>
      </c>
      <c r="G78" s="68" t="s">
        <v>215</v>
      </c>
      <c r="H78" s="67">
        <v>20000</v>
      </c>
      <c r="I78" s="30">
        <v>400</v>
      </c>
      <c r="J78" s="30">
        <v>3000</v>
      </c>
      <c r="K78" s="30">
        <v>10000</v>
      </c>
      <c r="L78" s="30">
        <v>6600</v>
      </c>
      <c r="M78" s="52"/>
      <c r="N78" s="53">
        <f t="shared" si="10"/>
        <v>0</v>
      </c>
    </row>
    <row r="79" spans="1:14" ht="49.5" customHeight="1">
      <c r="A79" s="37">
        <v>63</v>
      </c>
      <c r="B79" s="66" t="s">
        <v>216</v>
      </c>
      <c r="C79" s="29" t="s">
        <v>151</v>
      </c>
      <c r="D79" s="67" t="s">
        <v>217</v>
      </c>
      <c r="E79" s="29" t="s">
        <v>75</v>
      </c>
      <c r="F79" s="29" t="s">
        <v>76</v>
      </c>
      <c r="G79" s="69" t="s">
        <v>218</v>
      </c>
      <c r="H79" s="67">
        <v>22000</v>
      </c>
      <c r="I79" s="30">
        <v>18000</v>
      </c>
      <c r="J79" s="30">
        <v>4000</v>
      </c>
      <c r="K79" s="30">
        <v>0</v>
      </c>
      <c r="L79" s="30">
        <v>0</v>
      </c>
      <c r="M79" s="52"/>
      <c r="N79" s="53">
        <f t="shared" si="10"/>
        <v>0</v>
      </c>
    </row>
    <row r="80" spans="1:14" ht="55.5" customHeight="1">
      <c r="A80" s="37">
        <v>64</v>
      </c>
      <c r="B80" s="70" t="s">
        <v>219</v>
      </c>
      <c r="C80" s="29" t="s">
        <v>61</v>
      </c>
      <c r="D80" s="71" t="s">
        <v>220</v>
      </c>
      <c r="E80" s="29" t="s">
        <v>67</v>
      </c>
      <c r="F80" s="29" t="s">
        <v>68</v>
      </c>
      <c r="G80" s="72" t="s">
        <v>221</v>
      </c>
      <c r="H80" s="71">
        <v>12000</v>
      </c>
      <c r="I80" s="30">
        <v>2000</v>
      </c>
      <c r="J80" s="30">
        <f t="shared" si="11"/>
        <v>3000</v>
      </c>
      <c r="K80" s="30">
        <f t="shared" si="12"/>
        <v>3000</v>
      </c>
      <c r="L80" s="30">
        <f t="shared" si="13"/>
        <v>4000</v>
      </c>
      <c r="M80" s="52"/>
      <c r="N80" s="53">
        <f t="shared" si="10"/>
        <v>0</v>
      </c>
    </row>
    <row r="81" spans="1:14" ht="75" customHeight="1">
      <c r="A81" s="37">
        <v>65</v>
      </c>
      <c r="B81" s="70" t="s">
        <v>222</v>
      </c>
      <c r="C81" s="29" t="s">
        <v>151</v>
      </c>
      <c r="D81" s="71" t="s">
        <v>223</v>
      </c>
      <c r="E81" s="29" t="s">
        <v>67</v>
      </c>
      <c r="F81" s="29" t="s">
        <v>68</v>
      </c>
      <c r="G81" s="72" t="s">
        <v>224</v>
      </c>
      <c r="H81" s="71">
        <v>11439</v>
      </c>
      <c r="I81" s="30">
        <v>10500</v>
      </c>
      <c r="J81" s="30">
        <f t="shared" si="11"/>
        <v>281.7</v>
      </c>
      <c r="K81" s="30">
        <f t="shared" si="12"/>
        <v>281.7</v>
      </c>
      <c r="L81" s="30">
        <f t="shared" si="13"/>
        <v>375.6</v>
      </c>
      <c r="M81" s="52"/>
      <c r="N81" s="53">
        <f t="shared" si="10"/>
        <v>0</v>
      </c>
    </row>
    <row r="82" spans="1:14" ht="57">
      <c r="A82" s="37">
        <v>66</v>
      </c>
      <c r="B82" s="70" t="s">
        <v>225</v>
      </c>
      <c r="C82" s="29" t="s">
        <v>151</v>
      </c>
      <c r="D82" s="71" t="s">
        <v>226</v>
      </c>
      <c r="E82" s="29" t="s">
        <v>67</v>
      </c>
      <c r="F82" s="29" t="s">
        <v>68</v>
      </c>
      <c r="G82" s="72" t="s">
        <v>227</v>
      </c>
      <c r="H82" s="73">
        <v>286314</v>
      </c>
      <c r="I82" s="30">
        <v>1000</v>
      </c>
      <c r="J82" s="30">
        <f t="shared" si="11"/>
        <v>85594.2</v>
      </c>
      <c r="K82" s="30">
        <f t="shared" si="12"/>
        <v>85594.2</v>
      </c>
      <c r="L82" s="30">
        <f t="shared" si="13"/>
        <v>114125.6</v>
      </c>
      <c r="M82" s="52"/>
      <c r="N82" s="53">
        <f t="shared" si="10"/>
        <v>0</v>
      </c>
    </row>
    <row r="83" spans="1:14" ht="54.75" customHeight="1">
      <c r="A83" s="37">
        <v>67</v>
      </c>
      <c r="B83" s="74" t="s">
        <v>228</v>
      </c>
      <c r="C83" s="29" t="s">
        <v>61</v>
      </c>
      <c r="D83" s="29" t="s">
        <v>229</v>
      </c>
      <c r="E83" s="29" t="s">
        <v>81</v>
      </c>
      <c r="F83" s="29" t="s">
        <v>82</v>
      </c>
      <c r="G83" s="75" t="s">
        <v>230</v>
      </c>
      <c r="H83" s="76">
        <v>200000</v>
      </c>
      <c r="I83" s="30">
        <v>1000</v>
      </c>
      <c r="J83" s="30">
        <f t="shared" si="11"/>
        <v>59700</v>
      </c>
      <c r="K83" s="30">
        <f t="shared" si="12"/>
        <v>59700</v>
      </c>
      <c r="L83" s="30">
        <f t="shared" si="13"/>
        <v>79600</v>
      </c>
      <c r="M83" s="52"/>
      <c r="N83" s="53">
        <f t="shared" si="10"/>
        <v>0</v>
      </c>
    </row>
    <row r="84" spans="1:14" ht="57">
      <c r="A84" s="37">
        <v>68</v>
      </c>
      <c r="B84" s="38" t="s">
        <v>231</v>
      </c>
      <c r="C84" s="29" t="s">
        <v>61</v>
      </c>
      <c r="D84" s="43" t="s">
        <v>232</v>
      </c>
      <c r="E84" s="30" t="s">
        <v>166</v>
      </c>
      <c r="F84" s="30" t="s">
        <v>233</v>
      </c>
      <c r="G84" s="59" t="s">
        <v>234</v>
      </c>
      <c r="H84" s="43">
        <v>34157</v>
      </c>
      <c r="I84" s="30">
        <v>1000</v>
      </c>
      <c r="J84" s="30">
        <f t="shared" si="11"/>
        <v>9947.1</v>
      </c>
      <c r="K84" s="30">
        <f t="shared" si="12"/>
        <v>9947.1</v>
      </c>
      <c r="L84" s="30">
        <f t="shared" si="13"/>
        <v>13262.800000000001</v>
      </c>
      <c r="M84" s="52"/>
      <c r="N84" s="53">
        <f t="shared" si="10"/>
        <v>0</v>
      </c>
    </row>
    <row r="85" spans="1:14" ht="57">
      <c r="A85" s="37">
        <v>69</v>
      </c>
      <c r="B85" s="38" t="s">
        <v>235</v>
      </c>
      <c r="C85" s="29" t="s">
        <v>61</v>
      </c>
      <c r="D85" s="77" t="s">
        <v>236</v>
      </c>
      <c r="E85" s="29" t="s">
        <v>70</v>
      </c>
      <c r="F85" s="29" t="s">
        <v>71</v>
      </c>
      <c r="G85" s="78" t="s">
        <v>237</v>
      </c>
      <c r="H85" s="77">
        <v>30340</v>
      </c>
      <c r="I85" s="30">
        <v>500</v>
      </c>
      <c r="J85" s="30">
        <f t="shared" si="11"/>
        <v>8952</v>
      </c>
      <c r="K85" s="30">
        <f t="shared" si="12"/>
        <v>8952</v>
      </c>
      <c r="L85" s="30">
        <f t="shared" si="13"/>
        <v>11936</v>
      </c>
      <c r="M85" s="52"/>
      <c r="N85" s="53">
        <f t="shared" si="10"/>
        <v>0</v>
      </c>
    </row>
    <row r="86" spans="1:14" ht="57">
      <c r="A86" s="37">
        <v>70</v>
      </c>
      <c r="B86" s="38" t="s">
        <v>238</v>
      </c>
      <c r="C86" s="29" t="s">
        <v>30</v>
      </c>
      <c r="D86" s="77" t="s">
        <v>239</v>
      </c>
      <c r="E86" s="29" t="s">
        <v>240</v>
      </c>
      <c r="F86" s="29" t="s">
        <v>47</v>
      </c>
      <c r="G86" s="59" t="s">
        <v>241</v>
      </c>
      <c r="H86" s="79">
        <v>64800</v>
      </c>
      <c r="I86" s="46">
        <v>40000</v>
      </c>
      <c r="J86" s="46">
        <v>17360</v>
      </c>
      <c r="K86" s="46">
        <v>7440</v>
      </c>
      <c r="L86" s="46"/>
      <c r="M86" s="52"/>
      <c r="N86" s="53">
        <f t="shared" si="10"/>
        <v>0</v>
      </c>
    </row>
    <row r="87" spans="1:14" ht="57">
      <c r="A87" s="37">
        <v>71</v>
      </c>
      <c r="B87" s="80" t="s">
        <v>242</v>
      </c>
      <c r="C87" s="29" t="s">
        <v>61</v>
      </c>
      <c r="D87" s="81" t="s">
        <v>243</v>
      </c>
      <c r="E87" s="81" t="s">
        <v>63</v>
      </c>
      <c r="F87" s="30" t="s">
        <v>64</v>
      </c>
      <c r="G87" s="82" t="s">
        <v>244</v>
      </c>
      <c r="H87" s="81">
        <v>799900</v>
      </c>
      <c r="I87" s="30">
        <v>0</v>
      </c>
      <c r="J87" s="30">
        <f t="shared" si="11"/>
        <v>239970</v>
      </c>
      <c r="K87" s="30">
        <f t="shared" si="12"/>
        <v>239970</v>
      </c>
      <c r="L87" s="30">
        <f t="shared" si="13"/>
        <v>319960</v>
      </c>
      <c r="M87" s="52"/>
      <c r="N87" s="53">
        <f t="shared" si="10"/>
        <v>0</v>
      </c>
    </row>
    <row r="88" spans="1:14" ht="57">
      <c r="A88" s="37">
        <v>72</v>
      </c>
      <c r="B88" s="38" t="s">
        <v>245</v>
      </c>
      <c r="C88" s="29" t="s">
        <v>30</v>
      </c>
      <c r="D88" s="43" t="s">
        <v>246</v>
      </c>
      <c r="E88" s="30" t="s">
        <v>42</v>
      </c>
      <c r="F88" s="30" t="s">
        <v>42</v>
      </c>
      <c r="G88" s="83" t="s">
        <v>247</v>
      </c>
      <c r="H88" s="43">
        <v>120000</v>
      </c>
      <c r="I88" s="30">
        <v>20000</v>
      </c>
      <c r="J88" s="30">
        <f t="shared" si="11"/>
        <v>30000</v>
      </c>
      <c r="K88" s="30">
        <f t="shared" si="12"/>
        <v>30000</v>
      </c>
      <c r="L88" s="30">
        <f t="shared" si="13"/>
        <v>40000</v>
      </c>
      <c r="M88" s="52"/>
      <c r="N88" s="53">
        <f t="shared" si="10"/>
        <v>0</v>
      </c>
    </row>
    <row r="89" spans="1:14" ht="57">
      <c r="A89" s="37">
        <v>73</v>
      </c>
      <c r="B89" s="38" t="s">
        <v>248</v>
      </c>
      <c r="C89" s="29" t="s">
        <v>61</v>
      </c>
      <c r="D89" s="59" t="s">
        <v>199</v>
      </c>
      <c r="E89" s="30" t="s">
        <v>42</v>
      </c>
      <c r="F89" s="30" t="s">
        <v>42</v>
      </c>
      <c r="G89" s="83" t="s">
        <v>249</v>
      </c>
      <c r="H89" s="30">
        <v>70345</v>
      </c>
      <c r="I89" s="30">
        <v>1000</v>
      </c>
      <c r="J89" s="30">
        <f t="shared" si="11"/>
        <v>20803.5</v>
      </c>
      <c r="K89" s="30">
        <f t="shared" si="12"/>
        <v>20803.5</v>
      </c>
      <c r="L89" s="30">
        <f t="shared" si="13"/>
        <v>27738</v>
      </c>
      <c r="M89" s="52"/>
      <c r="N89" s="53">
        <f t="shared" si="10"/>
        <v>0</v>
      </c>
    </row>
    <row r="90" spans="1:14" ht="66" customHeight="1">
      <c r="A90" s="37">
        <v>74</v>
      </c>
      <c r="B90" s="38" t="s">
        <v>250</v>
      </c>
      <c r="C90" s="29" t="s">
        <v>61</v>
      </c>
      <c r="D90" s="59" t="s">
        <v>199</v>
      </c>
      <c r="E90" s="30" t="s">
        <v>42</v>
      </c>
      <c r="F90" s="30" t="s">
        <v>42</v>
      </c>
      <c r="G90" s="35" t="s">
        <v>251</v>
      </c>
      <c r="H90" s="30">
        <v>86549</v>
      </c>
      <c r="I90" s="30">
        <v>1000</v>
      </c>
      <c r="J90" s="30">
        <f t="shared" si="11"/>
        <v>25664.7</v>
      </c>
      <c r="K90" s="30">
        <f t="shared" si="12"/>
        <v>25664.7</v>
      </c>
      <c r="L90" s="30">
        <f t="shared" si="13"/>
        <v>34219.6</v>
      </c>
      <c r="M90" s="52"/>
      <c r="N90" s="53">
        <f t="shared" si="10"/>
        <v>0</v>
      </c>
    </row>
    <row r="91" spans="1:14" ht="43.5" customHeight="1">
      <c r="A91" s="37">
        <v>75</v>
      </c>
      <c r="B91" s="38" t="s">
        <v>252</v>
      </c>
      <c r="C91" s="29" t="s">
        <v>30</v>
      </c>
      <c r="D91" s="43" t="s">
        <v>253</v>
      </c>
      <c r="E91" s="30"/>
      <c r="F91" s="30"/>
      <c r="G91" s="35" t="s">
        <v>254</v>
      </c>
      <c r="H91" s="46">
        <v>14552</v>
      </c>
      <c r="I91" s="46">
        <v>1500</v>
      </c>
      <c r="J91" s="46">
        <f t="shared" si="11"/>
        <v>3915.6</v>
      </c>
      <c r="K91" s="46">
        <f t="shared" si="12"/>
        <v>3915.6</v>
      </c>
      <c r="L91" s="46">
        <f t="shared" si="13"/>
        <v>5220.8</v>
      </c>
      <c r="M91" s="52"/>
      <c r="N91" s="53">
        <f t="shared" si="10"/>
        <v>0</v>
      </c>
    </row>
    <row r="92" spans="1:14" ht="99.75">
      <c r="A92" s="37">
        <v>76</v>
      </c>
      <c r="B92" s="38" t="s">
        <v>255</v>
      </c>
      <c r="C92" s="29" t="s">
        <v>61</v>
      </c>
      <c r="D92" s="43" t="s">
        <v>236</v>
      </c>
      <c r="E92" s="30" t="s">
        <v>70</v>
      </c>
      <c r="F92" s="30" t="s">
        <v>71</v>
      </c>
      <c r="G92" s="84" t="s">
        <v>256</v>
      </c>
      <c r="H92" s="44">
        <v>14552</v>
      </c>
      <c r="I92" s="30">
        <v>2000</v>
      </c>
      <c r="J92" s="30">
        <f t="shared" si="11"/>
        <v>3765.6</v>
      </c>
      <c r="K92" s="30">
        <f t="shared" si="12"/>
        <v>3765.6</v>
      </c>
      <c r="L92" s="30">
        <f t="shared" si="13"/>
        <v>5020.8</v>
      </c>
      <c r="M92" s="52"/>
      <c r="N92" s="53">
        <f t="shared" si="10"/>
        <v>0</v>
      </c>
    </row>
    <row r="93" spans="1:14" ht="85.5">
      <c r="A93" s="37">
        <v>77</v>
      </c>
      <c r="B93" s="80" t="s">
        <v>257</v>
      </c>
      <c r="C93" s="29" t="s">
        <v>61</v>
      </c>
      <c r="D93" s="81" t="s">
        <v>258</v>
      </c>
      <c r="E93" s="30" t="s">
        <v>63</v>
      </c>
      <c r="F93" s="30" t="s">
        <v>64</v>
      </c>
      <c r="G93" s="85" t="s">
        <v>259</v>
      </c>
      <c r="H93" s="44">
        <v>82046</v>
      </c>
      <c r="I93" s="30">
        <v>2000</v>
      </c>
      <c r="J93" s="30">
        <f t="shared" si="11"/>
        <v>24013.8</v>
      </c>
      <c r="K93" s="30">
        <f t="shared" si="12"/>
        <v>24013.8</v>
      </c>
      <c r="L93" s="30">
        <f t="shared" si="13"/>
        <v>32018.4</v>
      </c>
      <c r="M93" s="52"/>
      <c r="N93" s="53">
        <f t="shared" si="10"/>
        <v>0</v>
      </c>
    </row>
    <row r="94" spans="1:14" ht="42.75">
      <c r="A94" s="37">
        <v>78</v>
      </c>
      <c r="B94" s="38" t="s">
        <v>260</v>
      </c>
      <c r="C94" s="29" t="s">
        <v>61</v>
      </c>
      <c r="D94" s="86" t="s">
        <v>261</v>
      </c>
      <c r="E94" s="30" t="s">
        <v>81</v>
      </c>
      <c r="F94" s="30" t="s">
        <v>82</v>
      </c>
      <c r="G94" s="87" t="s">
        <v>262</v>
      </c>
      <c r="H94" s="81">
        <v>34315</v>
      </c>
      <c r="I94" s="30">
        <v>2000</v>
      </c>
      <c r="J94" s="30">
        <f t="shared" si="11"/>
        <v>9694.5</v>
      </c>
      <c r="K94" s="30">
        <f t="shared" si="12"/>
        <v>9694.5</v>
      </c>
      <c r="L94" s="30">
        <f t="shared" si="13"/>
        <v>12926</v>
      </c>
      <c r="M94" s="52"/>
      <c r="N94" s="53">
        <f t="shared" si="10"/>
        <v>0</v>
      </c>
    </row>
    <row r="95" spans="1:14" ht="57">
      <c r="A95" s="37">
        <v>79</v>
      </c>
      <c r="B95" s="38" t="s">
        <v>263</v>
      </c>
      <c r="C95" s="29" t="s">
        <v>61</v>
      </c>
      <c r="D95" s="43" t="s">
        <v>264</v>
      </c>
      <c r="E95" s="30" t="s">
        <v>67</v>
      </c>
      <c r="F95" s="30" t="s">
        <v>68</v>
      </c>
      <c r="G95" s="88" t="s">
        <v>265</v>
      </c>
      <c r="H95" s="44">
        <v>47871</v>
      </c>
      <c r="I95" s="30">
        <v>2000</v>
      </c>
      <c r="J95" s="30">
        <f t="shared" si="11"/>
        <v>13761.3</v>
      </c>
      <c r="K95" s="30">
        <f t="shared" si="12"/>
        <v>13761.3</v>
      </c>
      <c r="L95" s="30">
        <f t="shared" si="13"/>
        <v>18348.4</v>
      </c>
      <c r="M95" s="52"/>
      <c r="N95" s="53">
        <f t="shared" si="10"/>
        <v>0</v>
      </c>
    </row>
    <row r="96" spans="1:14" s="1" customFormat="1" ht="42.75">
      <c r="A96" s="37">
        <v>80</v>
      </c>
      <c r="B96" s="74" t="s">
        <v>266</v>
      </c>
      <c r="C96" s="29" t="s">
        <v>61</v>
      </c>
      <c r="D96" s="89" t="s">
        <v>267</v>
      </c>
      <c r="E96" s="30" t="s">
        <v>75</v>
      </c>
      <c r="F96" s="30" t="s">
        <v>76</v>
      </c>
      <c r="G96" s="90" t="s">
        <v>268</v>
      </c>
      <c r="H96" s="44">
        <v>46621</v>
      </c>
      <c r="I96" s="30">
        <v>2000</v>
      </c>
      <c r="J96" s="30">
        <f t="shared" si="11"/>
        <v>13386.3</v>
      </c>
      <c r="K96" s="30">
        <f t="shared" si="12"/>
        <v>13386.3</v>
      </c>
      <c r="L96" s="30">
        <f t="shared" si="13"/>
        <v>17848.4</v>
      </c>
      <c r="M96" s="52"/>
      <c r="N96" s="58">
        <f t="shared" si="10"/>
        <v>0</v>
      </c>
    </row>
    <row r="97" spans="1:14" ht="48" customHeight="1">
      <c r="A97" s="37">
        <v>81</v>
      </c>
      <c r="B97" s="38" t="s">
        <v>269</v>
      </c>
      <c r="C97" s="29" t="s">
        <v>30</v>
      </c>
      <c r="D97" s="59" t="s">
        <v>270</v>
      </c>
      <c r="E97" s="29" t="s">
        <v>240</v>
      </c>
      <c r="F97" s="29" t="s">
        <v>47</v>
      </c>
      <c r="G97" s="60" t="s">
        <v>271</v>
      </c>
      <c r="H97" s="30">
        <v>7893</v>
      </c>
      <c r="I97" s="30">
        <v>0</v>
      </c>
      <c r="J97" s="30">
        <f t="shared" si="11"/>
        <v>2367.9</v>
      </c>
      <c r="K97" s="30">
        <f t="shared" si="12"/>
        <v>2367.9</v>
      </c>
      <c r="L97" s="30">
        <f t="shared" si="13"/>
        <v>3157.2000000000003</v>
      </c>
      <c r="M97" s="52"/>
      <c r="N97" s="53">
        <f t="shared" si="10"/>
        <v>0</v>
      </c>
    </row>
    <row r="98" spans="1:14" ht="48.75" customHeight="1">
      <c r="A98" s="37">
        <v>82</v>
      </c>
      <c r="B98" s="38" t="s">
        <v>272</v>
      </c>
      <c r="C98" s="29" t="s">
        <v>61</v>
      </c>
      <c r="D98" s="59" t="s">
        <v>273</v>
      </c>
      <c r="E98" s="29" t="s">
        <v>189</v>
      </c>
      <c r="F98" s="29" t="s">
        <v>51</v>
      </c>
      <c r="G98" s="60" t="s">
        <v>274</v>
      </c>
      <c r="H98" s="46">
        <v>10000</v>
      </c>
      <c r="I98" s="46">
        <v>2000</v>
      </c>
      <c r="J98" s="46">
        <v>3200</v>
      </c>
      <c r="K98" s="46">
        <v>4800</v>
      </c>
      <c r="L98" s="46"/>
      <c r="M98" s="52"/>
      <c r="N98" s="53">
        <f t="shared" si="10"/>
        <v>0</v>
      </c>
    </row>
    <row r="99" spans="1:14" ht="42.75">
      <c r="A99" s="37">
        <v>83</v>
      </c>
      <c r="B99" s="66" t="s">
        <v>275</v>
      </c>
      <c r="C99" s="29" t="s">
        <v>61</v>
      </c>
      <c r="D99" s="67" t="s">
        <v>276</v>
      </c>
      <c r="E99" s="30" t="s">
        <v>75</v>
      </c>
      <c r="F99" s="30" t="s">
        <v>76</v>
      </c>
      <c r="G99" s="66" t="s">
        <v>277</v>
      </c>
      <c r="H99" s="43">
        <v>20000</v>
      </c>
      <c r="I99" s="30">
        <v>0</v>
      </c>
      <c r="J99" s="30">
        <f t="shared" si="11"/>
        <v>6000</v>
      </c>
      <c r="K99" s="30">
        <f t="shared" si="12"/>
        <v>6000</v>
      </c>
      <c r="L99" s="30">
        <f t="shared" si="13"/>
        <v>8000</v>
      </c>
      <c r="M99" s="52"/>
      <c r="N99" s="53">
        <f t="shared" si="10"/>
        <v>0</v>
      </c>
    </row>
    <row r="100" spans="1:14" ht="85.5">
      <c r="A100" s="37">
        <v>84</v>
      </c>
      <c r="B100" s="64" t="s">
        <v>278</v>
      </c>
      <c r="C100" s="29" t="s">
        <v>61</v>
      </c>
      <c r="D100" s="39" t="s">
        <v>276</v>
      </c>
      <c r="E100" s="30" t="s">
        <v>75</v>
      </c>
      <c r="F100" s="30" t="s">
        <v>76</v>
      </c>
      <c r="G100" s="64" t="s">
        <v>279</v>
      </c>
      <c r="H100" s="39">
        <v>74950</v>
      </c>
      <c r="I100" s="30">
        <v>0</v>
      </c>
      <c r="J100" s="30">
        <f t="shared" si="11"/>
        <v>22485</v>
      </c>
      <c r="K100" s="30">
        <f t="shared" si="12"/>
        <v>22485</v>
      </c>
      <c r="L100" s="30">
        <f t="shared" si="13"/>
        <v>29980</v>
      </c>
      <c r="M100" s="52"/>
      <c r="N100" s="53">
        <f t="shared" si="10"/>
        <v>0</v>
      </c>
    </row>
    <row r="101" spans="1:14" ht="57">
      <c r="A101" s="37">
        <v>85</v>
      </c>
      <c r="B101" s="70" t="s">
        <v>280</v>
      </c>
      <c r="C101" s="29" t="s">
        <v>61</v>
      </c>
      <c r="D101" s="71" t="s">
        <v>281</v>
      </c>
      <c r="E101" s="71" t="s">
        <v>67</v>
      </c>
      <c r="F101" s="70" t="s">
        <v>68</v>
      </c>
      <c r="G101" s="70" t="s">
        <v>282</v>
      </c>
      <c r="H101" s="39">
        <v>40000</v>
      </c>
      <c r="I101" s="30">
        <v>0</v>
      </c>
      <c r="J101" s="30">
        <f t="shared" si="11"/>
        <v>12000</v>
      </c>
      <c r="K101" s="30">
        <f t="shared" si="12"/>
        <v>12000</v>
      </c>
      <c r="L101" s="30">
        <f t="shared" si="13"/>
        <v>16000</v>
      </c>
      <c r="M101" s="52"/>
      <c r="N101" s="53">
        <f t="shared" si="10"/>
        <v>0</v>
      </c>
    </row>
    <row r="102" spans="1:14" ht="57">
      <c r="A102" s="37">
        <v>86</v>
      </c>
      <c r="B102" s="70" t="s">
        <v>283</v>
      </c>
      <c r="C102" s="71" t="s">
        <v>30</v>
      </c>
      <c r="D102" s="71" t="s">
        <v>284</v>
      </c>
      <c r="E102" s="71" t="s">
        <v>67</v>
      </c>
      <c r="F102" s="70" t="s">
        <v>68</v>
      </c>
      <c r="G102" s="70" t="s">
        <v>285</v>
      </c>
      <c r="H102" s="71">
        <v>2313</v>
      </c>
      <c r="I102" s="30">
        <v>1000</v>
      </c>
      <c r="J102" s="30">
        <f t="shared" si="11"/>
        <v>393.9</v>
      </c>
      <c r="K102" s="30">
        <f t="shared" si="12"/>
        <v>393.9</v>
      </c>
      <c r="L102" s="30">
        <f t="shared" si="13"/>
        <v>525.2</v>
      </c>
      <c r="M102" s="52"/>
      <c r="N102" s="53">
        <f t="shared" si="10"/>
        <v>0</v>
      </c>
    </row>
    <row r="103" spans="1:14" ht="57">
      <c r="A103" s="37">
        <v>87</v>
      </c>
      <c r="B103" s="70" t="s">
        <v>286</v>
      </c>
      <c r="C103" s="71" t="s">
        <v>61</v>
      </c>
      <c r="D103" s="70" t="s">
        <v>287</v>
      </c>
      <c r="E103" s="71" t="s">
        <v>67</v>
      </c>
      <c r="F103" s="70" t="s">
        <v>68</v>
      </c>
      <c r="G103" s="70" t="s">
        <v>288</v>
      </c>
      <c r="H103" s="71">
        <v>5000</v>
      </c>
      <c r="I103" s="30">
        <v>0</v>
      </c>
      <c r="J103" s="30">
        <f t="shared" si="11"/>
        <v>1500</v>
      </c>
      <c r="K103" s="30">
        <f t="shared" si="12"/>
        <v>1500</v>
      </c>
      <c r="L103" s="30">
        <f t="shared" si="13"/>
        <v>2000</v>
      </c>
      <c r="M103" s="52"/>
      <c r="N103" s="53">
        <f t="shared" si="10"/>
        <v>0</v>
      </c>
    </row>
    <row r="104" spans="1:14" ht="57">
      <c r="A104" s="37">
        <v>88</v>
      </c>
      <c r="B104" s="70" t="s">
        <v>289</v>
      </c>
      <c r="C104" s="29" t="s">
        <v>151</v>
      </c>
      <c r="D104" s="71" t="s">
        <v>281</v>
      </c>
      <c r="E104" s="71" t="s">
        <v>67</v>
      </c>
      <c r="F104" s="70" t="s">
        <v>68</v>
      </c>
      <c r="G104" s="70" t="s">
        <v>290</v>
      </c>
      <c r="H104" s="73">
        <v>28806</v>
      </c>
      <c r="I104" s="30">
        <v>10000</v>
      </c>
      <c r="J104" s="30">
        <f t="shared" si="11"/>
        <v>5641.8</v>
      </c>
      <c r="K104" s="30">
        <f t="shared" si="12"/>
        <v>5641.8</v>
      </c>
      <c r="L104" s="30">
        <f t="shared" si="13"/>
        <v>7522.400000000001</v>
      </c>
      <c r="M104" s="52"/>
      <c r="N104" s="53">
        <f t="shared" si="10"/>
        <v>0</v>
      </c>
    </row>
    <row r="105" spans="1:14" ht="42.75">
      <c r="A105" s="37">
        <v>89</v>
      </c>
      <c r="B105" s="91" t="s">
        <v>291</v>
      </c>
      <c r="C105" s="92" t="s">
        <v>61</v>
      </c>
      <c r="D105" s="93" t="s">
        <v>292</v>
      </c>
      <c r="E105" s="92" t="s">
        <v>70</v>
      </c>
      <c r="F105" s="93" t="s">
        <v>71</v>
      </c>
      <c r="G105" s="93" t="s">
        <v>293</v>
      </c>
      <c r="H105" s="71">
        <v>37550</v>
      </c>
      <c r="I105" s="30">
        <v>0</v>
      </c>
      <c r="J105" s="30">
        <f t="shared" si="11"/>
        <v>11265</v>
      </c>
      <c r="K105" s="30">
        <f t="shared" si="12"/>
        <v>11265</v>
      </c>
      <c r="L105" s="30">
        <f t="shared" si="13"/>
        <v>15020</v>
      </c>
      <c r="M105" s="52"/>
      <c r="N105" s="53">
        <f t="shared" si="10"/>
        <v>0</v>
      </c>
    </row>
    <row r="106" spans="1:14" ht="42.75">
      <c r="A106" s="37">
        <v>90</v>
      </c>
      <c r="B106" s="38" t="s">
        <v>294</v>
      </c>
      <c r="C106" s="92" t="s">
        <v>61</v>
      </c>
      <c r="D106" s="59" t="s">
        <v>295</v>
      </c>
      <c r="E106" s="92" t="s">
        <v>240</v>
      </c>
      <c r="F106" s="93" t="s">
        <v>47</v>
      </c>
      <c r="G106" s="93" t="s">
        <v>296</v>
      </c>
      <c r="H106" s="71">
        <v>1000000</v>
      </c>
      <c r="I106" s="30">
        <v>0</v>
      </c>
      <c r="J106" s="30">
        <f t="shared" si="11"/>
        <v>300000</v>
      </c>
      <c r="K106" s="30">
        <f t="shared" si="12"/>
        <v>300000</v>
      </c>
      <c r="L106" s="30">
        <f t="shared" si="13"/>
        <v>400000</v>
      </c>
      <c r="M106" s="52"/>
      <c r="N106" s="53">
        <f t="shared" si="10"/>
        <v>0</v>
      </c>
    </row>
    <row r="107" spans="1:14" ht="57">
      <c r="A107" s="37">
        <v>91</v>
      </c>
      <c r="B107" s="38" t="s">
        <v>297</v>
      </c>
      <c r="C107" s="92" t="s">
        <v>61</v>
      </c>
      <c r="D107" s="59" t="s">
        <v>298</v>
      </c>
      <c r="E107" s="92" t="s">
        <v>81</v>
      </c>
      <c r="F107" s="93" t="s">
        <v>82</v>
      </c>
      <c r="G107" s="93" t="s">
        <v>299</v>
      </c>
      <c r="H107" s="71">
        <v>133144</v>
      </c>
      <c r="I107" s="30">
        <v>0</v>
      </c>
      <c r="J107" s="30">
        <f t="shared" si="11"/>
        <v>39943.2</v>
      </c>
      <c r="K107" s="30">
        <f t="shared" si="12"/>
        <v>39943.2</v>
      </c>
      <c r="L107" s="30">
        <f t="shared" si="13"/>
        <v>53257.600000000006</v>
      </c>
      <c r="M107" s="52"/>
      <c r="N107" s="53">
        <f t="shared" si="10"/>
        <v>0</v>
      </c>
    </row>
    <row r="108" spans="1:14" ht="42.75" customHeight="1">
      <c r="A108" s="37">
        <v>92</v>
      </c>
      <c r="B108" s="66" t="s">
        <v>300</v>
      </c>
      <c r="C108" s="92" t="s">
        <v>61</v>
      </c>
      <c r="D108" s="67" t="s">
        <v>276</v>
      </c>
      <c r="E108" s="92" t="s">
        <v>75</v>
      </c>
      <c r="F108" s="93" t="s">
        <v>76</v>
      </c>
      <c r="G108" s="93" t="s">
        <v>301</v>
      </c>
      <c r="H108" s="71">
        <v>250000</v>
      </c>
      <c r="I108" s="30">
        <v>0</v>
      </c>
      <c r="J108" s="30">
        <f t="shared" si="11"/>
        <v>75000</v>
      </c>
      <c r="K108" s="30">
        <f t="shared" si="12"/>
        <v>75000</v>
      </c>
      <c r="L108" s="30">
        <f t="shared" si="13"/>
        <v>100000</v>
      </c>
      <c r="M108" s="52"/>
      <c r="N108" s="53">
        <f t="shared" si="10"/>
        <v>0</v>
      </c>
    </row>
    <row r="109" spans="1:14" ht="42.75" customHeight="1">
      <c r="A109" s="37">
        <v>93</v>
      </c>
      <c r="B109" s="66" t="s">
        <v>302</v>
      </c>
      <c r="C109" s="92" t="s">
        <v>30</v>
      </c>
      <c r="D109" s="67" t="s">
        <v>303</v>
      </c>
      <c r="E109" s="92" t="s">
        <v>240</v>
      </c>
      <c r="F109" s="93" t="s">
        <v>47</v>
      </c>
      <c r="G109" s="66" t="s">
        <v>304</v>
      </c>
      <c r="H109" s="94">
        <v>200000</v>
      </c>
      <c r="I109" s="46">
        <v>50000</v>
      </c>
      <c r="J109" s="46">
        <f t="shared" si="11"/>
        <v>45000</v>
      </c>
      <c r="K109" s="46">
        <f t="shared" si="12"/>
        <v>45000</v>
      </c>
      <c r="L109" s="46">
        <f t="shared" si="13"/>
        <v>60000</v>
      </c>
      <c r="M109" s="52"/>
      <c r="N109" s="53">
        <f t="shared" si="10"/>
        <v>0</v>
      </c>
    </row>
    <row r="110" spans="1:14" ht="71.25">
      <c r="A110" s="37">
        <v>94</v>
      </c>
      <c r="B110" s="66" t="s">
        <v>305</v>
      </c>
      <c r="C110" s="92" t="s">
        <v>61</v>
      </c>
      <c r="D110" s="67" t="s">
        <v>306</v>
      </c>
      <c r="E110" s="92" t="s">
        <v>67</v>
      </c>
      <c r="F110" s="93" t="s">
        <v>68</v>
      </c>
      <c r="G110" s="66" t="s">
        <v>307</v>
      </c>
      <c r="H110" s="71">
        <v>1927</v>
      </c>
      <c r="I110" s="30">
        <v>0</v>
      </c>
      <c r="J110" s="30">
        <f t="shared" si="11"/>
        <v>578.1</v>
      </c>
      <c r="K110" s="30">
        <f t="shared" si="12"/>
        <v>578.1</v>
      </c>
      <c r="L110" s="30">
        <f t="shared" si="13"/>
        <v>770.8000000000001</v>
      </c>
      <c r="M110" s="52"/>
      <c r="N110" s="53">
        <f t="shared" si="10"/>
        <v>0</v>
      </c>
    </row>
    <row r="111" spans="1:14" ht="71.25">
      <c r="A111" s="37">
        <v>95</v>
      </c>
      <c r="B111" s="34" t="s">
        <v>308</v>
      </c>
      <c r="C111" s="29" t="s">
        <v>30</v>
      </c>
      <c r="D111" s="30" t="s">
        <v>196</v>
      </c>
      <c r="E111" s="30" t="s">
        <v>196</v>
      </c>
      <c r="F111" s="30" t="s">
        <v>37</v>
      </c>
      <c r="G111" s="35" t="s">
        <v>309</v>
      </c>
      <c r="H111" s="30">
        <v>3000</v>
      </c>
      <c r="I111" s="30">
        <v>0</v>
      </c>
      <c r="J111" s="30">
        <f t="shared" si="11"/>
        <v>900</v>
      </c>
      <c r="K111" s="30">
        <f t="shared" si="12"/>
        <v>900</v>
      </c>
      <c r="L111" s="30">
        <f t="shared" si="13"/>
        <v>1200</v>
      </c>
      <c r="M111" s="27"/>
      <c r="N111" s="53">
        <f t="shared" si="10"/>
        <v>0</v>
      </c>
    </row>
    <row r="112" spans="1:14" s="2" customFormat="1" ht="52.5" customHeight="1">
      <c r="A112" s="37">
        <v>96</v>
      </c>
      <c r="B112" s="34" t="s">
        <v>310</v>
      </c>
      <c r="C112" s="27" t="s">
        <v>61</v>
      </c>
      <c r="D112" s="30" t="s">
        <v>311</v>
      </c>
      <c r="E112" s="30" t="s">
        <v>189</v>
      </c>
      <c r="F112" s="30" t="s">
        <v>51</v>
      </c>
      <c r="G112" s="35" t="s">
        <v>312</v>
      </c>
      <c r="H112" s="95">
        <v>559.52</v>
      </c>
      <c r="I112" s="95">
        <v>0</v>
      </c>
      <c r="J112" s="30">
        <v>400</v>
      </c>
      <c r="K112" s="30">
        <v>160</v>
      </c>
      <c r="L112" s="30">
        <v>0</v>
      </c>
      <c r="M112" s="52"/>
      <c r="N112" s="53">
        <f t="shared" si="10"/>
        <v>-0.4800000000000182</v>
      </c>
    </row>
    <row r="113" spans="1:14" s="2" customFormat="1" ht="52.5" customHeight="1">
      <c r="A113" s="37">
        <v>97</v>
      </c>
      <c r="B113" s="34" t="s">
        <v>313</v>
      </c>
      <c r="C113" s="27" t="s">
        <v>61</v>
      </c>
      <c r="D113" s="30" t="s">
        <v>314</v>
      </c>
      <c r="E113" s="30" t="s">
        <v>189</v>
      </c>
      <c r="F113" s="30" t="s">
        <v>51</v>
      </c>
      <c r="G113" s="35" t="s">
        <v>315</v>
      </c>
      <c r="H113" s="95">
        <v>275</v>
      </c>
      <c r="I113" s="95">
        <v>0</v>
      </c>
      <c r="J113" s="30">
        <v>150</v>
      </c>
      <c r="K113" s="30">
        <v>125</v>
      </c>
      <c r="L113" s="30">
        <v>0</v>
      </c>
      <c r="M113" s="52"/>
      <c r="N113" s="53">
        <f t="shared" si="10"/>
        <v>0</v>
      </c>
    </row>
    <row r="114" spans="1:14" s="2" customFormat="1" ht="52.5" customHeight="1">
      <c r="A114" s="37">
        <v>98</v>
      </c>
      <c r="B114" s="34" t="s">
        <v>316</v>
      </c>
      <c r="C114" s="27" t="s">
        <v>61</v>
      </c>
      <c r="D114" s="30" t="s">
        <v>314</v>
      </c>
      <c r="E114" s="30" t="s">
        <v>189</v>
      </c>
      <c r="F114" s="30" t="s">
        <v>51</v>
      </c>
      <c r="G114" s="35" t="s">
        <v>317</v>
      </c>
      <c r="H114" s="95">
        <v>335</v>
      </c>
      <c r="I114" s="95">
        <v>0</v>
      </c>
      <c r="J114" s="30">
        <v>335</v>
      </c>
      <c r="K114" s="30">
        <v>0</v>
      </c>
      <c r="L114" s="30">
        <v>0</v>
      </c>
      <c r="M114" s="52"/>
      <c r="N114" s="53">
        <f t="shared" si="10"/>
        <v>0</v>
      </c>
    </row>
    <row r="115" spans="1:14" ht="58.5" customHeight="1">
      <c r="A115" s="37">
        <v>99</v>
      </c>
      <c r="B115" s="34" t="s">
        <v>318</v>
      </c>
      <c r="C115" s="27" t="s">
        <v>30</v>
      </c>
      <c r="D115" s="27" t="s">
        <v>31</v>
      </c>
      <c r="E115" s="30" t="s">
        <v>189</v>
      </c>
      <c r="F115" s="27" t="s">
        <v>51</v>
      </c>
      <c r="G115" s="34" t="s">
        <v>319</v>
      </c>
      <c r="H115" s="95">
        <v>3200</v>
      </c>
      <c r="I115" s="95">
        <v>200</v>
      </c>
      <c r="J115" s="30">
        <v>1000</v>
      </c>
      <c r="K115" s="30">
        <v>2000</v>
      </c>
      <c r="L115" s="30">
        <v>0</v>
      </c>
      <c r="M115" s="28"/>
      <c r="N115" s="53">
        <f t="shared" si="10"/>
        <v>0</v>
      </c>
    </row>
    <row r="116" spans="1:14" ht="49.5" customHeight="1">
      <c r="A116" s="37">
        <v>100</v>
      </c>
      <c r="B116" s="28" t="s">
        <v>320</v>
      </c>
      <c r="C116" s="27" t="s">
        <v>151</v>
      </c>
      <c r="D116" s="29" t="s">
        <v>31</v>
      </c>
      <c r="E116" s="29" t="s">
        <v>321</v>
      </c>
      <c r="F116" s="29" t="s">
        <v>51</v>
      </c>
      <c r="G116" s="28" t="s">
        <v>322</v>
      </c>
      <c r="H116" s="29">
        <v>3300</v>
      </c>
      <c r="I116" s="29">
        <v>2000</v>
      </c>
      <c r="J116" s="30">
        <v>1300</v>
      </c>
      <c r="K116" s="30">
        <v>0</v>
      </c>
      <c r="L116" s="30">
        <v>0</v>
      </c>
      <c r="M116" s="28"/>
      <c r="N116" s="53">
        <f t="shared" si="10"/>
        <v>0</v>
      </c>
    </row>
    <row r="117" spans="1:14" ht="42.75">
      <c r="A117" s="37">
        <v>101</v>
      </c>
      <c r="B117" s="34" t="s">
        <v>323</v>
      </c>
      <c r="C117" s="27" t="s">
        <v>151</v>
      </c>
      <c r="D117" s="27" t="s">
        <v>324</v>
      </c>
      <c r="E117" s="27" t="s">
        <v>325</v>
      </c>
      <c r="F117" s="27" t="s">
        <v>37</v>
      </c>
      <c r="G117" s="34" t="s">
        <v>326</v>
      </c>
      <c r="H117" s="27">
        <v>1070</v>
      </c>
      <c r="I117" s="27">
        <v>900</v>
      </c>
      <c r="J117" s="30">
        <v>170</v>
      </c>
      <c r="K117" s="30">
        <v>0</v>
      </c>
      <c r="L117" s="30">
        <v>0</v>
      </c>
      <c r="M117" s="34"/>
      <c r="N117" s="53">
        <f t="shared" si="10"/>
        <v>0</v>
      </c>
    </row>
    <row r="118" spans="1:14" s="1" customFormat="1" ht="57">
      <c r="A118" s="37">
        <v>102</v>
      </c>
      <c r="B118" s="28" t="s">
        <v>327</v>
      </c>
      <c r="C118" s="27" t="s">
        <v>151</v>
      </c>
      <c r="D118" s="29" t="s">
        <v>328</v>
      </c>
      <c r="E118" s="30" t="s">
        <v>189</v>
      </c>
      <c r="F118" s="29" t="s">
        <v>33</v>
      </c>
      <c r="G118" s="28" t="s">
        <v>329</v>
      </c>
      <c r="H118" s="29">
        <v>4999</v>
      </c>
      <c r="I118" s="29">
        <v>2000</v>
      </c>
      <c r="J118" s="30">
        <v>2000</v>
      </c>
      <c r="K118" s="30">
        <v>999</v>
      </c>
      <c r="L118" s="30">
        <v>0</v>
      </c>
      <c r="M118" s="34"/>
      <c r="N118" s="53">
        <f t="shared" si="10"/>
        <v>0</v>
      </c>
    </row>
    <row r="119" spans="1:14" ht="90.75" customHeight="1">
      <c r="A119" s="37">
        <v>103</v>
      </c>
      <c r="B119" s="28" t="s">
        <v>330</v>
      </c>
      <c r="C119" s="27" t="s">
        <v>151</v>
      </c>
      <c r="D119" s="27" t="s">
        <v>31</v>
      </c>
      <c r="E119" s="29" t="s">
        <v>321</v>
      </c>
      <c r="F119" s="27" t="s">
        <v>331</v>
      </c>
      <c r="G119" s="34" t="s">
        <v>332</v>
      </c>
      <c r="H119" s="95">
        <v>704</v>
      </c>
      <c r="I119" s="95">
        <v>222</v>
      </c>
      <c r="J119" s="30">
        <v>289</v>
      </c>
      <c r="K119" s="30">
        <v>193</v>
      </c>
      <c r="L119" s="30">
        <v>0</v>
      </c>
      <c r="M119" s="28"/>
      <c r="N119" s="53">
        <f t="shared" si="10"/>
        <v>0</v>
      </c>
    </row>
    <row r="120" spans="1:14" s="1" customFormat="1" ht="36" customHeight="1">
      <c r="A120" s="37">
        <v>104</v>
      </c>
      <c r="B120" s="34" t="s">
        <v>333</v>
      </c>
      <c r="C120" s="27" t="s">
        <v>151</v>
      </c>
      <c r="D120" s="27" t="s">
        <v>31</v>
      </c>
      <c r="E120" s="30" t="s">
        <v>189</v>
      </c>
      <c r="F120" s="27" t="s">
        <v>33</v>
      </c>
      <c r="G120" s="34" t="s">
        <v>334</v>
      </c>
      <c r="H120" s="95">
        <v>7900</v>
      </c>
      <c r="I120" s="95">
        <v>6275</v>
      </c>
      <c r="J120" s="30">
        <v>1625</v>
      </c>
      <c r="K120" s="30">
        <v>0</v>
      </c>
      <c r="L120" s="30">
        <v>0</v>
      </c>
      <c r="M120" s="34"/>
      <c r="N120" s="53">
        <f t="shared" si="10"/>
        <v>0</v>
      </c>
    </row>
    <row r="121" spans="1:14" ht="42.75">
      <c r="A121" s="37">
        <v>105</v>
      </c>
      <c r="B121" s="34" t="s">
        <v>335</v>
      </c>
      <c r="C121" s="27" t="s">
        <v>30</v>
      </c>
      <c r="D121" s="27" t="s">
        <v>40</v>
      </c>
      <c r="E121" s="27" t="s">
        <v>336</v>
      </c>
      <c r="F121" s="27" t="s">
        <v>42</v>
      </c>
      <c r="G121" s="34" t="s">
        <v>337</v>
      </c>
      <c r="H121" s="95">
        <v>65003.59</v>
      </c>
      <c r="I121" s="95">
        <v>300</v>
      </c>
      <c r="J121" s="30">
        <v>10000</v>
      </c>
      <c r="K121" s="30">
        <v>30000</v>
      </c>
      <c r="L121" s="30">
        <v>24704</v>
      </c>
      <c r="M121" s="28"/>
      <c r="N121" s="53">
        <f t="shared" si="10"/>
        <v>-0.41000000000349246</v>
      </c>
    </row>
    <row r="122" spans="1:14" ht="57">
      <c r="A122" s="37">
        <v>106</v>
      </c>
      <c r="B122" s="28" t="s">
        <v>338</v>
      </c>
      <c r="C122" s="27" t="s">
        <v>30</v>
      </c>
      <c r="D122" s="29" t="s">
        <v>339</v>
      </c>
      <c r="E122" s="29" t="s">
        <v>339</v>
      </c>
      <c r="F122" s="29" t="s">
        <v>42</v>
      </c>
      <c r="G122" s="28" t="s">
        <v>340</v>
      </c>
      <c r="H122" s="29">
        <v>23897</v>
      </c>
      <c r="I122" s="29">
        <v>400</v>
      </c>
      <c r="J122" s="30">
        <v>10000</v>
      </c>
      <c r="K122" s="30">
        <v>10000</v>
      </c>
      <c r="L122" s="30">
        <v>3497</v>
      </c>
      <c r="M122" s="28"/>
      <c r="N122" s="53">
        <f t="shared" si="10"/>
        <v>0</v>
      </c>
    </row>
    <row r="123" spans="1:14" ht="42.75">
      <c r="A123" s="37">
        <v>107</v>
      </c>
      <c r="B123" s="34" t="s">
        <v>341</v>
      </c>
      <c r="C123" s="27" t="s">
        <v>30</v>
      </c>
      <c r="D123" s="27" t="s">
        <v>40</v>
      </c>
      <c r="E123" s="27" t="s">
        <v>42</v>
      </c>
      <c r="F123" s="27" t="s">
        <v>42</v>
      </c>
      <c r="G123" s="34" t="s">
        <v>342</v>
      </c>
      <c r="H123" s="95">
        <v>165000</v>
      </c>
      <c r="I123" s="95">
        <v>140000</v>
      </c>
      <c r="J123" s="30">
        <v>25000</v>
      </c>
      <c r="K123" s="30">
        <v>0</v>
      </c>
      <c r="L123" s="30">
        <v>0</v>
      </c>
      <c r="M123" s="34"/>
      <c r="N123" s="53">
        <f t="shared" si="10"/>
        <v>0</v>
      </c>
    </row>
    <row r="124" spans="1:14" ht="36.75" customHeight="1">
      <c r="A124" s="37">
        <v>108</v>
      </c>
      <c r="B124" s="34" t="s">
        <v>343</v>
      </c>
      <c r="C124" s="27" t="s">
        <v>151</v>
      </c>
      <c r="D124" s="27" t="s">
        <v>40</v>
      </c>
      <c r="E124" s="27" t="s">
        <v>42</v>
      </c>
      <c r="F124" s="27" t="s">
        <v>42</v>
      </c>
      <c r="G124" s="34" t="s">
        <v>344</v>
      </c>
      <c r="H124" s="95">
        <v>206485</v>
      </c>
      <c r="I124" s="95">
        <v>111000</v>
      </c>
      <c r="J124" s="30">
        <v>60000</v>
      </c>
      <c r="K124" s="30">
        <v>35485</v>
      </c>
      <c r="L124" s="30">
        <v>0</v>
      </c>
      <c r="M124" s="34"/>
      <c r="N124" s="53">
        <f t="shared" si="10"/>
        <v>0</v>
      </c>
    </row>
    <row r="125" spans="1:14" ht="42.75">
      <c r="A125" s="37">
        <v>109</v>
      </c>
      <c r="B125" s="34" t="s">
        <v>345</v>
      </c>
      <c r="C125" s="29" t="s">
        <v>61</v>
      </c>
      <c r="D125" s="30" t="s">
        <v>31</v>
      </c>
      <c r="E125" s="30" t="s">
        <v>31</v>
      </c>
      <c r="F125" s="30"/>
      <c r="G125" s="38" t="s">
        <v>346</v>
      </c>
      <c r="H125" s="30">
        <v>50000</v>
      </c>
      <c r="I125" s="30">
        <v>0</v>
      </c>
      <c r="J125" s="30">
        <f>(H125-I125)*0.3</f>
        <v>15000</v>
      </c>
      <c r="K125" s="30">
        <f>(H125-I125)*0.3</f>
        <v>15000</v>
      </c>
      <c r="L125" s="30">
        <f>(H125-I125)*0.4</f>
        <v>20000</v>
      </c>
      <c r="M125" s="52"/>
      <c r="N125" s="53">
        <f t="shared" si="10"/>
        <v>0</v>
      </c>
    </row>
    <row r="126" spans="1:14" ht="24.75" customHeight="1">
      <c r="A126" s="37">
        <v>110</v>
      </c>
      <c r="B126" s="34" t="s">
        <v>347</v>
      </c>
      <c r="C126" s="29" t="s">
        <v>61</v>
      </c>
      <c r="D126" s="30" t="s">
        <v>62</v>
      </c>
      <c r="E126" s="30" t="s">
        <v>62</v>
      </c>
      <c r="F126" s="30"/>
      <c r="G126" s="93" t="s">
        <v>348</v>
      </c>
      <c r="H126" s="30">
        <v>50000</v>
      </c>
      <c r="I126" s="30">
        <v>0</v>
      </c>
      <c r="J126" s="30">
        <f>(H126-I126)*0.3</f>
        <v>15000</v>
      </c>
      <c r="K126" s="30">
        <f>(H126-I126)*0.3</f>
        <v>15000</v>
      </c>
      <c r="L126" s="30">
        <f>(H126-I126)*0.4</f>
        <v>20000</v>
      </c>
      <c r="M126" s="52"/>
      <c r="N126" s="53">
        <f t="shared" si="10"/>
        <v>0</v>
      </c>
    </row>
    <row r="127" spans="1:13" s="3" customFormat="1" ht="24.75" customHeight="1">
      <c r="A127" s="16"/>
      <c r="B127" s="21" t="s">
        <v>24</v>
      </c>
      <c r="C127" s="20"/>
      <c r="D127" s="17"/>
      <c r="E127" s="17"/>
      <c r="F127" s="17"/>
      <c r="G127" s="18"/>
      <c r="H127" s="17">
        <f>SUM(H128:H136)</f>
        <v>384000</v>
      </c>
      <c r="I127" s="17">
        <f>SUM(I128:I136)</f>
        <v>75500</v>
      </c>
      <c r="J127" s="17">
        <f>SUM(J128:J136)</f>
        <v>90850</v>
      </c>
      <c r="K127" s="17">
        <f>SUM(K128:K136)</f>
        <v>111850</v>
      </c>
      <c r="L127" s="17">
        <f>SUM(L128:L136)</f>
        <v>105800</v>
      </c>
      <c r="M127" s="49"/>
    </row>
    <row r="128" spans="1:13" s="1" customFormat="1" ht="49.5" customHeight="1">
      <c r="A128" s="27">
        <v>111</v>
      </c>
      <c r="B128" s="34" t="s">
        <v>349</v>
      </c>
      <c r="C128" s="29" t="s">
        <v>61</v>
      </c>
      <c r="D128" s="30" t="s">
        <v>62</v>
      </c>
      <c r="E128" s="30" t="s">
        <v>350</v>
      </c>
      <c r="F128" s="30"/>
      <c r="G128" s="96" t="s">
        <v>351</v>
      </c>
      <c r="H128" s="30">
        <v>100000</v>
      </c>
      <c r="I128" s="30">
        <v>500</v>
      </c>
      <c r="J128" s="30">
        <f>(H128-I128)*0.3</f>
        <v>29850</v>
      </c>
      <c r="K128" s="30">
        <f>(H128-I128)*0.3</f>
        <v>29850</v>
      </c>
      <c r="L128" s="30">
        <f>(H128-I128)*0.4</f>
        <v>39800</v>
      </c>
      <c r="M128" s="52"/>
    </row>
    <row r="129" spans="1:14" ht="49.5" customHeight="1">
      <c r="A129" s="27">
        <v>112</v>
      </c>
      <c r="B129" s="34" t="s">
        <v>352</v>
      </c>
      <c r="C129" s="29" t="s">
        <v>30</v>
      </c>
      <c r="D129" s="97" t="s">
        <v>353</v>
      </c>
      <c r="E129" s="30" t="s">
        <v>36</v>
      </c>
      <c r="F129" s="30" t="s">
        <v>37</v>
      </c>
      <c r="G129" s="96" t="s">
        <v>354</v>
      </c>
      <c r="H129" s="30">
        <v>21000</v>
      </c>
      <c r="I129" s="30">
        <v>18000</v>
      </c>
      <c r="J129" s="30">
        <v>3000</v>
      </c>
      <c r="K129" s="30">
        <v>0</v>
      </c>
      <c r="L129" s="30">
        <v>0</v>
      </c>
      <c r="M129" s="52"/>
      <c r="N129" s="53">
        <f aca="true" t="shared" si="14" ref="N129:N136">H129-I129-J129-K129-L129</f>
        <v>0</v>
      </c>
    </row>
    <row r="130" spans="1:14" ht="57.75" customHeight="1">
      <c r="A130" s="27">
        <v>113</v>
      </c>
      <c r="B130" s="38" t="s">
        <v>355</v>
      </c>
      <c r="C130" s="29" t="s">
        <v>61</v>
      </c>
      <c r="D130" s="30" t="s">
        <v>356</v>
      </c>
      <c r="E130" s="30" t="s">
        <v>46</v>
      </c>
      <c r="F130" s="30" t="s">
        <v>47</v>
      </c>
      <c r="G130" s="96" t="s">
        <v>357</v>
      </c>
      <c r="H130" s="46">
        <v>50000</v>
      </c>
      <c r="I130" s="46">
        <v>0</v>
      </c>
      <c r="J130" s="46">
        <v>15000</v>
      </c>
      <c r="K130" s="46">
        <v>15000</v>
      </c>
      <c r="L130" s="46">
        <v>20000</v>
      </c>
      <c r="M130" s="52"/>
      <c r="N130" s="53">
        <f t="shared" si="14"/>
        <v>0</v>
      </c>
    </row>
    <row r="131" spans="1:14" ht="49.5" customHeight="1">
      <c r="A131" s="27">
        <v>114</v>
      </c>
      <c r="B131" s="38" t="s">
        <v>358</v>
      </c>
      <c r="C131" s="29" t="s">
        <v>30</v>
      </c>
      <c r="D131" s="30" t="s">
        <v>359</v>
      </c>
      <c r="E131" s="30" t="s">
        <v>63</v>
      </c>
      <c r="F131" s="30" t="s">
        <v>64</v>
      </c>
      <c r="G131" s="96" t="s">
        <v>360</v>
      </c>
      <c r="H131" s="30">
        <v>12000</v>
      </c>
      <c r="I131" s="30">
        <v>8000</v>
      </c>
      <c r="J131" s="30">
        <v>2000</v>
      </c>
      <c r="K131" s="30">
        <v>2000</v>
      </c>
      <c r="L131" s="30">
        <v>0</v>
      </c>
      <c r="M131" s="52"/>
      <c r="N131" s="53">
        <f t="shared" si="14"/>
        <v>0</v>
      </c>
    </row>
    <row r="132" spans="1:14" ht="49.5" customHeight="1">
      <c r="A132" s="27">
        <v>115</v>
      </c>
      <c r="B132" s="34" t="s">
        <v>361</v>
      </c>
      <c r="C132" s="29" t="s">
        <v>30</v>
      </c>
      <c r="D132" s="97" t="s">
        <v>362</v>
      </c>
      <c r="E132" s="30" t="s">
        <v>36</v>
      </c>
      <c r="F132" s="30" t="s">
        <v>363</v>
      </c>
      <c r="G132" s="96" t="s">
        <v>364</v>
      </c>
      <c r="H132" s="30">
        <v>26000</v>
      </c>
      <c r="I132" s="30">
        <v>0</v>
      </c>
      <c r="J132" s="30">
        <v>5000</v>
      </c>
      <c r="K132" s="30">
        <v>10000</v>
      </c>
      <c r="L132" s="30">
        <v>11000</v>
      </c>
      <c r="M132" s="52"/>
      <c r="N132" s="53">
        <f t="shared" si="14"/>
        <v>0</v>
      </c>
    </row>
    <row r="133" spans="1:14" ht="49.5" customHeight="1">
      <c r="A133" s="27">
        <v>116</v>
      </c>
      <c r="B133" s="38" t="s">
        <v>365</v>
      </c>
      <c r="C133" s="29" t="s">
        <v>30</v>
      </c>
      <c r="D133" s="30" t="s">
        <v>366</v>
      </c>
      <c r="E133" s="30" t="s">
        <v>70</v>
      </c>
      <c r="F133" s="30" t="s">
        <v>71</v>
      </c>
      <c r="G133" s="98" t="s">
        <v>367</v>
      </c>
      <c r="H133" s="30">
        <v>22000</v>
      </c>
      <c r="I133" s="30">
        <v>13000</v>
      </c>
      <c r="J133" s="30">
        <v>7000</v>
      </c>
      <c r="K133" s="30">
        <v>2000</v>
      </c>
      <c r="L133" s="30">
        <v>0</v>
      </c>
      <c r="M133" s="52"/>
      <c r="N133" s="53">
        <f t="shared" si="14"/>
        <v>0</v>
      </c>
    </row>
    <row r="134" spans="1:14" ht="51.75" customHeight="1">
      <c r="A134" s="27">
        <v>117</v>
      </c>
      <c r="B134" s="38" t="s">
        <v>368</v>
      </c>
      <c r="C134" s="29" t="s">
        <v>61</v>
      </c>
      <c r="D134" s="30" t="s">
        <v>369</v>
      </c>
      <c r="E134" s="30" t="s">
        <v>46</v>
      </c>
      <c r="F134" s="30" t="s">
        <v>47</v>
      </c>
      <c r="G134" s="98" t="s">
        <v>370</v>
      </c>
      <c r="H134" s="46">
        <v>30000</v>
      </c>
      <c r="I134" s="46">
        <v>0</v>
      </c>
      <c r="J134" s="46">
        <v>5000</v>
      </c>
      <c r="K134" s="46">
        <v>10000</v>
      </c>
      <c r="L134" s="46">
        <v>15000</v>
      </c>
      <c r="M134" s="52"/>
      <c r="N134" s="53">
        <f t="shared" si="14"/>
        <v>0</v>
      </c>
    </row>
    <row r="135" spans="1:14" ht="37.5" customHeight="1">
      <c r="A135" s="27">
        <v>118</v>
      </c>
      <c r="B135" s="38" t="s">
        <v>371</v>
      </c>
      <c r="C135" s="29" t="s">
        <v>30</v>
      </c>
      <c r="D135" s="59" t="s">
        <v>372</v>
      </c>
      <c r="E135" s="30" t="s">
        <v>70</v>
      </c>
      <c r="F135" s="30" t="s">
        <v>71</v>
      </c>
      <c r="G135" s="98" t="s">
        <v>373</v>
      </c>
      <c r="H135" s="30">
        <v>23000</v>
      </c>
      <c r="I135" s="30">
        <v>16000</v>
      </c>
      <c r="J135" s="30">
        <v>4000</v>
      </c>
      <c r="K135" s="30">
        <v>3000</v>
      </c>
      <c r="L135" s="30">
        <v>0</v>
      </c>
      <c r="M135" s="52"/>
      <c r="N135" s="53">
        <f t="shared" si="14"/>
        <v>0</v>
      </c>
    </row>
    <row r="136" spans="1:14" ht="42.75">
      <c r="A136" s="27">
        <v>119</v>
      </c>
      <c r="B136" s="38" t="s">
        <v>374</v>
      </c>
      <c r="C136" s="29" t="s">
        <v>61</v>
      </c>
      <c r="D136" s="59" t="s">
        <v>375</v>
      </c>
      <c r="E136" s="30" t="s">
        <v>70</v>
      </c>
      <c r="F136" s="30" t="s">
        <v>71</v>
      </c>
      <c r="G136" s="98" t="s">
        <v>376</v>
      </c>
      <c r="H136" s="30">
        <v>100000</v>
      </c>
      <c r="I136" s="30">
        <v>20000</v>
      </c>
      <c r="J136" s="30">
        <v>20000</v>
      </c>
      <c r="K136" s="30">
        <v>40000</v>
      </c>
      <c r="L136" s="30">
        <v>20000</v>
      </c>
      <c r="M136" s="52"/>
      <c r="N136" s="53">
        <f t="shared" si="14"/>
        <v>0</v>
      </c>
    </row>
    <row r="137" spans="1:14" ht="31.5" customHeight="1">
      <c r="A137" s="27">
        <v>120</v>
      </c>
      <c r="B137" s="99" t="s">
        <v>377</v>
      </c>
      <c r="C137" s="100" t="s">
        <v>61</v>
      </c>
      <c r="D137" s="46" t="s">
        <v>62</v>
      </c>
      <c r="E137" s="46" t="s">
        <v>46</v>
      </c>
      <c r="F137" s="46" t="s">
        <v>47</v>
      </c>
      <c r="G137" s="101" t="s">
        <v>378</v>
      </c>
      <c r="H137" s="46">
        <v>28780</v>
      </c>
      <c r="I137" s="46">
        <v>0</v>
      </c>
      <c r="J137" s="46">
        <f>(H137-I137)*0.3</f>
        <v>8634</v>
      </c>
      <c r="K137" s="46">
        <f>(H137-I137)*0.3</f>
        <v>8634</v>
      </c>
      <c r="L137" s="46">
        <f>(H137-I137)*0.4</f>
        <v>11512</v>
      </c>
      <c r="M137" s="52"/>
      <c r="N137" s="53"/>
    </row>
    <row r="138" spans="1:13" ht="24.75" customHeight="1">
      <c r="A138" s="22"/>
      <c r="B138" s="23" t="s">
        <v>26</v>
      </c>
      <c r="C138" s="24"/>
      <c r="D138" s="25"/>
      <c r="E138" s="25"/>
      <c r="F138" s="25"/>
      <c r="G138" s="26"/>
      <c r="H138" s="25">
        <f>SUM(H139:H151)</f>
        <v>185105.8</v>
      </c>
      <c r="I138" s="25">
        <f>SUM(I139:I151)</f>
        <v>8350</v>
      </c>
      <c r="J138" s="25">
        <f>SUM(J139:J151)</f>
        <v>55075.8</v>
      </c>
      <c r="K138" s="25">
        <f>SUM(K139:K151)</f>
        <v>52320</v>
      </c>
      <c r="L138" s="25">
        <f>SUM(L139:L151)</f>
        <v>69360</v>
      </c>
      <c r="M138" s="51"/>
    </row>
    <row r="139" spans="1:13" s="1" customFormat="1" ht="39" customHeight="1">
      <c r="A139" s="27">
        <v>121</v>
      </c>
      <c r="B139" s="34" t="s">
        <v>379</v>
      </c>
      <c r="C139" s="29" t="s">
        <v>61</v>
      </c>
      <c r="D139" s="30" t="s">
        <v>62</v>
      </c>
      <c r="E139" s="30" t="s">
        <v>380</v>
      </c>
      <c r="F139" s="30"/>
      <c r="G139" s="35" t="s">
        <v>381</v>
      </c>
      <c r="H139" s="30">
        <v>20000</v>
      </c>
      <c r="I139" s="30">
        <v>0</v>
      </c>
      <c r="J139" s="30">
        <f>(H139-I139)*0.3</f>
        <v>6000</v>
      </c>
      <c r="K139" s="30">
        <f>(H139-I139)*0.3</f>
        <v>6000</v>
      </c>
      <c r="L139" s="30">
        <f>(H139-I139)*0.4</f>
        <v>8000</v>
      </c>
      <c r="M139" s="52"/>
    </row>
    <row r="140" spans="1:13" ht="39" customHeight="1">
      <c r="A140" s="27">
        <v>122</v>
      </c>
      <c r="B140" s="34" t="s">
        <v>382</v>
      </c>
      <c r="C140" s="29" t="s">
        <v>61</v>
      </c>
      <c r="D140" s="30" t="s">
        <v>62</v>
      </c>
      <c r="E140" s="30" t="s">
        <v>380</v>
      </c>
      <c r="F140" s="30"/>
      <c r="G140" s="35" t="s">
        <v>383</v>
      </c>
      <c r="H140" s="30">
        <v>25000</v>
      </c>
      <c r="I140" s="30">
        <v>0</v>
      </c>
      <c r="J140" s="30">
        <f>(H140-I140)*0.3</f>
        <v>7500</v>
      </c>
      <c r="K140" s="30">
        <f>(H140-I140)*0.3</f>
        <v>7500</v>
      </c>
      <c r="L140" s="30">
        <f>(H140-I140)*0.4</f>
        <v>10000</v>
      </c>
      <c r="M140" s="52"/>
    </row>
    <row r="141" spans="1:13" ht="39" customHeight="1">
      <c r="A141" s="27">
        <v>123</v>
      </c>
      <c r="B141" s="34" t="s">
        <v>384</v>
      </c>
      <c r="C141" s="29" t="s">
        <v>61</v>
      </c>
      <c r="D141" s="30" t="s">
        <v>62</v>
      </c>
      <c r="E141" s="30" t="s">
        <v>380</v>
      </c>
      <c r="F141" s="30"/>
      <c r="G141" s="35" t="s">
        <v>385</v>
      </c>
      <c r="H141" s="30">
        <v>60000</v>
      </c>
      <c r="I141" s="30">
        <v>0</v>
      </c>
      <c r="J141" s="30">
        <f>(H141-I141)*0.3</f>
        <v>18000</v>
      </c>
      <c r="K141" s="30">
        <f>(H141-I141)*0.3</f>
        <v>18000</v>
      </c>
      <c r="L141" s="30">
        <f>(H141-I141)*0.4</f>
        <v>24000</v>
      </c>
      <c r="M141" s="52"/>
    </row>
    <row r="142" spans="1:13" ht="39" customHeight="1">
      <c r="A142" s="27">
        <v>124</v>
      </c>
      <c r="B142" s="34" t="s">
        <v>386</v>
      </c>
      <c r="C142" s="29" t="s">
        <v>61</v>
      </c>
      <c r="D142" s="30" t="s">
        <v>387</v>
      </c>
      <c r="E142" s="30" t="s">
        <v>387</v>
      </c>
      <c r="F142" s="30" t="s">
        <v>58</v>
      </c>
      <c r="G142" s="93" t="s">
        <v>388</v>
      </c>
      <c r="H142" s="30">
        <v>37900</v>
      </c>
      <c r="I142" s="30">
        <v>500</v>
      </c>
      <c r="J142" s="30">
        <f>(H142-I142)*0.3</f>
        <v>11220</v>
      </c>
      <c r="K142" s="30">
        <f>(H142-I142)*0.3</f>
        <v>11220</v>
      </c>
      <c r="L142" s="30">
        <f>(H142-I142)*0.4</f>
        <v>14960</v>
      </c>
      <c r="M142" s="52"/>
    </row>
    <row r="143" spans="1:13" ht="51.75" customHeight="1">
      <c r="A143" s="27">
        <v>125</v>
      </c>
      <c r="B143" s="34" t="s">
        <v>389</v>
      </c>
      <c r="C143" s="29" t="s">
        <v>61</v>
      </c>
      <c r="D143" s="30" t="s">
        <v>390</v>
      </c>
      <c r="E143" s="30" t="s">
        <v>390</v>
      </c>
      <c r="F143" s="30" t="s">
        <v>71</v>
      </c>
      <c r="G143" s="35" t="s">
        <v>391</v>
      </c>
      <c r="H143" s="30">
        <v>16000</v>
      </c>
      <c r="I143" s="30">
        <v>1500</v>
      </c>
      <c r="J143" s="30">
        <v>5000</v>
      </c>
      <c r="K143" s="30">
        <v>2500</v>
      </c>
      <c r="L143" s="30">
        <v>7000</v>
      </c>
      <c r="M143" s="108"/>
    </row>
    <row r="144" spans="1:13" ht="72" customHeight="1">
      <c r="A144" s="27">
        <v>126</v>
      </c>
      <c r="B144" s="34" t="s">
        <v>392</v>
      </c>
      <c r="C144" s="29" t="s">
        <v>61</v>
      </c>
      <c r="D144" s="30" t="s">
        <v>393</v>
      </c>
      <c r="E144" s="30" t="s">
        <v>393</v>
      </c>
      <c r="F144" s="30" t="s">
        <v>37</v>
      </c>
      <c r="G144" s="35" t="s">
        <v>391</v>
      </c>
      <c r="H144" s="30">
        <v>3000</v>
      </c>
      <c r="I144" s="30">
        <v>1500</v>
      </c>
      <c r="J144" s="30">
        <v>300</v>
      </c>
      <c r="K144" s="30">
        <v>800</v>
      </c>
      <c r="L144" s="30">
        <v>400</v>
      </c>
      <c r="M144" s="52"/>
    </row>
    <row r="145" spans="1:13" ht="72" customHeight="1">
      <c r="A145" s="27">
        <v>127</v>
      </c>
      <c r="B145" s="34" t="s">
        <v>394</v>
      </c>
      <c r="C145" s="29" t="s">
        <v>61</v>
      </c>
      <c r="D145" s="52" t="s">
        <v>395</v>
      </c>
      <c r="E145" s="27" t="s">
        <v>395</v>
      </c>
      <c r="F145" s="30" t="s">
        <v>82</v>
      </c>
      <c r="G145" s="35" t="s">
        <v>391</v>
      </c>
      <c r="H145" s="30">
        <v>2500</v>
      </c>
      <c r="I145" s="30">
        <v>900</v>
      </c>
      <c r="J145" s="30">
        <v>600</v>
      </c>
      <c r="K145" s="30">
        <v>500</v>
      </c>
      <c r="L145" s="30">
        <v>500</v>
      </c>
      <c r="M145" s="52"/>
    </row>
    <row r="146" spans="1:13" ht="72" customHeight="1">
      <c r="A146" s="27">
        <v>128</v>
      </c>
      <c r="B146" s="34" t="s">
        <v>396</v>
      </c>
      <c r="C146" s="29" t="s">
        <v>61</v>
      </c>
      <c r="D146" s="52" t="s">
        <v>396</v>
      </c>
      <c r="E146" s="27" t="s">
        <v>396</v>
      </c>
      <c r="F146" s="30" t="s">
        <v>47</v>
      </c>
      <c r="G146" s="35" t="s">
        <v>391</v>
      </c>
      <c r="H146" s="30">
        <v>6200</v>
      </c>
      <c r="I146" s="30">
        <v>1200</v>
      </c>
      <c r="J146" s="30">
        <v>1000</v>
      </c>
      <c r="K146" s="30">
        <v>2500</v>
      </c>
      <c r="L146" s="30">
        <v>1500</v>
      </c>
      <c r="M146" s="52"/>
    </row>
    <row r="147" spans="1:13" ht="72" customHeight="1">
      <c r="A147" s="27">
        <v>129</v>
      </c>
      <c r="B147" s="34" t="s">
        <v>397</v>
      </c>
      <c r="C147" s="27" t="s">
        <v>30</v>
      </c>
      <c r="D147" s="52" t="s">
        <v>398</v>
      </c>
      <c r="E147" s="27" t="s">
        <v>398</v>
      </c>
      <c r="F147" s="30" t="s">
        <v>47</v>
      </c>
      <c r="G147" s="35" t="s">
        <v>391</v>
      </c>
      <c r="H147" s="30">
        <v>1200</v>
      </c>
      <c r="I147" s="30">
        <v>400</v>
      </c>
      <c r="J147" s="30">
        <v>300</v>
      </c>
      <c r="K147" s="30">
        <v>300</v>
      </c>
      <c r="L147" s="30">
        <v>200</v>
      </c>
      <c r="M147" s="52"/>
    </row>
    <row r="148" spans="1:13" ht="72" customHeight="1">
      <c r="A148" s="27">
        <v>130</v>
      </c>
      <c r="B148" s="34" t="s">
        <v>399</v>
      </c>
      <c r="C148" s="29" t="s">
        <v>61</v>
      </c>
      <c r="D148" s="52" t="s">
        <v>400</v>
      </c>
      <c r="E148" s="27" t="s">
        <v>400</v>
      </c>
      <c r="F148" s="30" t="s">
        <v>64</v>
      </c>
      <c r="G148" s="35" t="s">
        <v>391</v>
      </c>
      <c r="H148" s="30">
        <v>5800</v>
      </c>
      <c r="I148" s="30">
        <v>800</v>
      </c>
      <c r="J148" s="30">
        <v>1000</v>
      </c>
      <c r="K148" s="30">
        <v>2000</v>
      </c>
      <c r="L148" s="30">
        <v>2000</v>
      </c>
      <c r="M148" s="52"/>
    </row>
    <row r="149" spans="1:13" ht="72" customHeight="1">
      <c r="A149" s="27">
        <v>131</v>
      </c>
      <c r="B149" s="34" t="s">
        <v>401</v>
      </c>
      <c r="C149" s="29" t="s">
        <v>61</v>
      </c>
      <c r="D149" s="52" t="s">
        <v>402</v>
      </c>
      <c r="E149" s="27" t="s">
        <v>402</v>
      </c>
      <c r="F149" s="30" t="s">
        <v>47</v>
      </c>
      <c r="G149" s="35" t="s">
        <v>391</v>
      </c>
      <c r="H149" s="30">
        <v>4300</v>
      </c>
      <c r="I149" s="30">
        <v>1500</v>
      </c>
      <c r="J149" s="30">
        <v>1000</v>
      </c>
      <c r="K149" s="30">
        <v>1000</v>
      </c>
      <c r="L149" s="30">
        <v>800</v>
      </c>
      <c r="M149" s="52"/>
    </row>
    <row r="150" spans="1:13" ht="72" customHeight="1">
      <c r="A150" s="27">
        <v>132</v>
      </c>
      <c r="B150" s="35" t="s">
        <v>403</v>
      </c>
      <c r="C150" s="29" t="s">
        <v>61</v>
      </c>
      <c r="D150" s="35" t="s">
        <v>220</v>
      </c>
      <c r="E150" s="30" t="s">
        <v>67</v>
      </c>
      <c r="F150" s="30" t="s">
        <v>68</v>
      </c>
      <c r="G150" s="35" t="s">
        <v>391</v>
      </c>
      <c r="H150" s="30">
        <v>2600</v>
      </c>
      <c r="I150" s="30">
        <v>50</v>
      </c>
      <c r="J150" s="30">
        <v>2550</v>
      </c>
      <c r="K150" s="30">
        <v>0</v>
      </c>
      <c r="L150" s="30">
        <v>0</v>
      </c>
      <c r="M150" s="52"/>
    </row>
    <row r="151" spans="1:13" ht="63" customHeight="1">
      <c r="A151" s="27">
        <v>133</v>
      </c>
      <c r="B151" s="35" t="s">
        <v>404</v>
      </c>
      <c r="C151" s="29" t="s">
        <v>61</v>
      </c>
      <c r="D151" s="35" t="s">
        <v>405</v>
      </c>
      <c r="E151" s="30" t="s">
        <v>81</v>
      </c>
      <c r="F151" s="30" t="s">
        <v>82</v>
      </c>
      <c r="G151" s="35" t="s">
        <v>391</v>
      </c>
      <c r="H151" s="30">
        <v>605.8</v>
      </c>
      <c r="I151" s="30">
        <v>0</v>
      </c>
      <c r="J151" s="30">
        <v>605.8</v>
      </c>
      <c r="K151" s="30">
        <v>0</v>
      </c>
      <c r="L151" s="30">
        <v>0</v>
      </c>
      <c r="M151" s="52"/>
    </row>
    <row r="152" spans="1:13" ht="27" customHeight="1">
      <c r="A152" s="22"/>
      <c r="B152" s="23" t="s">
        <v>28</v>
      </c>
      <c r="C152" s="24"/>
      <c r="D152" s="25"/>
      <c r="E152" s="25"/>
      <c r="F152" s="25"/>
      <c r="G152" s="26"/>
      <c r="H152" s="25">
        <f>SUM(H153:H168)</f>
        <v>526334</v>
      </c>
      <c r="I152" s="25">
        <f>SUM(I153:I168)</f>
        <v>105600</v>
      </c>
      <c r="J152" s="25">
        <f>SUM(J153:J168)</f>
        <v>154840.2</v>
      </c>
      <c r="K152" s="25">
        <f>SUM(K153:K168)</f>
        <v>123280.2</v>
      </c>
      <c r="L152" s="25">
        <f>SUM(L153:L168)</f>
        <v>142613.6</v>
      </c>
      <c r="M152" s="22"/>
    </row>
    <row r="153" spans="1:13" ht="50.25" customHeight="1">
      <c r="A153" s="27">
        <v>134</v>
      </c>
      <c r="B153" s="34" t="s">
        <v>406</v>
      </c>
      <c r="C153" s="29" t="s">
        <v>30</v>
      </c>
      <c r="D153" s="30" t="s">
        <v>31</v>
      </c>
      <c r="E153" s="30" t="s">
        <v>108</v>
      </c>
      <c r="F153" s="30" t="s">
        <v>51</v>
      </c>
      <c r="G153" s="35" t="s">
        <v>407</v>
      </c>
      <c r="H153" s="30">
        <v>60500</v>
      </c>
      <c r="I153" s="30">
        <v>37100</v>
      </c>
      <c r="J153" s="55">
        <v>23400</v>
      </c>
      <c r="K153" s="55">
        <v>0</v>
      </c>
      <c r="L153" s="55">
        <v>0</v>
      </c>
      <c r="M153" s="27"/>
    </row>
    <row r="154" spans="1:13" ht="45" customHeight="1">
      <c r="A154" s="27">
        <v>135</v>
      </c>
      <c r="B154" s="28" t="s">
        <v>408</v>
      </c>
      <c r="C154" s="102" t="s">
        <v>61</v>
      </c>
      <c r="D154" s="27" t="s">
        <v>31</v>
      </c>
      <c r="E154" s="27" t="s">
        <v>37</v>
      </c>
      <c r="F154" s="27" t="s">
        <v>37</v>
      </c>
      <c r="G154" s="103" t="s">
        <v>409</v>
      </c>
      <c r="H154" s="104">
        <v>53947</v>
      </c>
      <c r="I154" s="104">
        <v>0</v>
      </c>
      <c r="J154" s="30">
        <f>(H154-I154)*0.3</f>
        <v>16184.099999999999</v>
      </c>
      <c r="K154" s="30">
        <f>(H154-I154)*0.3</f>
        <v>16184.099999999999</v>
      </c>
      <c r="L154" s="30">
        <f>(H154-I154)*0.4</f>
        <v>21578.800000000003</v>
      </c>
      <c r="M154" s="29"/>
    </row>
    <row r="155" spans="1:13" ht="39" customHeight="1">
      <c r="A155" s="27">
        <v>136</v>
      </c>
      <c r="B155" s="28" t="s">
        <v>410</v>
      </c>
      <c r="C155" s="102" t="s">
        <v>30</v>
      </c>
      <c r="D155" s="27" t="s">
        <v>31</v>
      </c>
      <c r="E155" s="27" t="s">
        <v>33</v>
      </c>
      <c r="F155" s="27" t="s">
        <v>33</v>
      </c>
      <c r="G155" s="105" t="s">
        <v>411</v>
      </c>
      <c r="H155" s="104">
        <v>50947</v>
      </c>
      <c r="I155" s="29">
        <v>3500</v>
      </c>
      <c r="J155" s="30">
        <f>(H155-I155)*0.3</f>
        <v>14234.1</v>
      </c>
      <c r="K155" s="30">
        <f>(H155-I155)*0.3</f>
        <v>14234.1</v>
      </c>
      <c r="L155" s="30">
        <f>(H155-I155)*0.4</f>
        <v>18978.8</v>
      </c>
      <c r="M155" s="29"/>
    </row>
    <row r="156" spans="1:13" ht="39" customHeight="1">
      <c r="A156" s="27">
        <v>137</v>
      </c>
      <c r="B156" s="28" t="s">
        <v>412</v>
      </c>
      <c r="C156" s="102" t="s">
        <v>30</v>
      </c>
      <c r="D156" s="27" t="s">
        <v>31</v>
      </c>
      <c r="E156" s="27" t="s">
        <v>58</v>
      </c>
      <c r="F156" s="27" t="s">
        <v>58</v>
      </c>
      <c r="G156" s="105" t="s">
        <v>413</v>
      </c>
      <c r="H156" s="104">
        <v>65947</v>
      </c>
      <c r="I156" s="29">
        <v>20000</v>
      </c>
      <c r="J156" s="30">
        <f>(H156-I156)*0.3</f>
        <v>13784.1</v>
      </c>
      <c r="K156" s="30">
        <f>(H156-I156)*0.3</f>
        <v>13784.1</v>
      </c>
      <c r="L156" s="30">
        <f>(H156-I156)*0.4</f>
        <v>18378.8</v>
      </c>
      <c r="M156" s="29"/>
    </row>
    <row r="157" spans="1:13" ht="39" customHeight="1">
      <c r="A157" s="27">
        <v>138</v>
      </c>
      <c r="B157" s="28" t="s">
        <v>414</v>
      </c>
      <c r="C157" s="102" t="s">
        <v>30</v>
      </c>
      <c r="D157" s="27" t="s">
        <v>415</v>
      </c>
      <c r="E157" s="27" t="s">
        <v>47</v>
      </c>
      <c r="F157" s="27" t="s">
        <v>47</v>
      </c>
      <c r="G157" s="34" t="s">
        <v>416</v>
      </c>
      <c r="H157" s="95">
        <v>79793</v>
      </c>
      <c r="I157" s="29">
        <v>30000</v>
      </c>
      <c r="J157" s="30">
        <f>(H157-I157)*0.3</f>
        <v>14937.9</v>
      </c>
      <c r="K157" s="30">
        <f>(H157-I157)*0.3</f>
        <v>14937.9</v>
      </c>
      <c r="L157" s="30">
        <f>(H157-I157)*0.4</f>
        <v>19917.2</v>
      </c>
      <c r="M157" s="29"/>
    </row>
    <row r="158" spans="1:13" ht="39" customHeight="1">
      <c r="A158" s="27">
        <v>139</v>
      </c>
      <c r="B158" s="28" t="s">
        <v>417</v>
      </c>
      <c r="C158" s="102" t="s">
        <v>61</v>
      </c>
      <c r="D158" s="27" t="s">
        <v>31</v>
      </c>
      <c r="E158" s="27" t="s">
        <v>418</v>
      </c>
      <c r="F158" s="27" t="s">
        <v>58</v>
      </c>
      <c r="G158" s="34" t="s">
        <v>419</v>
      </c>
      <c r="H158" s="106">
        <v>50800</v>
      </c>
      <c r="I158" s="100">
        <v>10000</v>
      </c>
      <c r="J158" s="46">
        <v>24480</v>
      </c>
      <c r="K158" s="46">
        <v>16320</v>
      </c>
      <c r="L158" s="46"/>
      <c r="M158" s="29"/>
    </row>
    <row r="159" spans="1:13" ht="42.75">
      <c r="A159" s="27">
        <v>140</v>
      </c>
      <c r="B159" s="28" t="s">
        <v>420</v>
      </c>
      <c r="C159" s="102" t="s">
        <v>30</v>
      </c>
      <c r="D159" s="27" t="s">
        <v>62</v>
      </c>
      <c r="E159" s="27" t="s">
        <v>421</v>
      </c>
      <c r="F159" s="27" t="s">
        <v>421</v>
      </c>
      <c r="G159" s="34" t="s">
        <v>422</v>
      </c>
      <c r="H159" s="95">
        <v>10000</v>
      </c>
      <c r="I159" s="95">
        <v>0</v>
      </c>
      <c r="J159" s="29">
        <f aca="true" t="shared" si="15" ref="J159:J168">(H159-I159)*0.3</f>
        <v>3000</v>
      </c>
      <c r="K159" s="29">
        <f aca="true" t="shared" si="16" ref="K159:K168">(H159-I159)*0.3</f>
        <v>3000</v>
      </c>
      <c r="L159" s="29">
        <f aca="true" t="shared" si="17" ref="L159:L168">(H159-I159)*0.4</f>
        <v>4000</v>
      </c>
      <c r="M159" s="29"/>
    </row>
    <row r="160" spans="1:13" ht="71.25">
      <c r="A160" s="27">
        <v>141</v>
      </c>
      <c r="B160" s="34" t="s">
        <v>423</v>
      </c>
      <c r="C160" s="29" t="s">
        <v>30</v>
      </c>
      <c r="D160" s="27" t="s">
        <v>62</v>
      </c>
      <c r="E160" s="30" t="s">
        <v>424</v>
      </c>
      <c r="F160" s="30" t="s">
        <v>424</v>
      </c>
      <c r="G160" s="35" t="s">
        <v>425</v>
      </c>
      <c r="H160" s="30">
        <v>50000</v>
      </c>
      <c r="I160" s="30">
        <v>5000</v>
      </c>
      <c r="J160" s="29">
        <f t="shared" si="15"/>
        <v>13500</v>
      </c>
      <c r="K160" s="29">
        <f t="shared" si="16"/>
        <v>13500</v>
      </c>
      <c r="L160" s="29">
        <f t="shared" si="17"/>
        <v>18000</v>
      </c>
      <c r="M160" s="27"/>
    </row>
    <row r="161" spans="1:13" ht="43.5" customHeight="1">
      <c r="A161" s="27">
        <v>142</v>
      </c>
      <c r="B161" s="34" t="s">
        <v>426</v>
      </c>
      <c r="C161" s="29" t="s">
        <v>61</v>
      </c>
      <c r="D161" s="27" t="s">
        <v>62</v>
      </c>
      <c r="E161" s="30" t="s">
        <v>427</v>
      </c>
      <c r="F161" s="30"/>
      <c r="G161" s="35" t="s">
        <v>428</v>
      </c>
      <c r="H161" s="30">
        <v>6000</v>
      </c>
      <c r="I161" s="107">
        <v>0</v>
      </c>
      <c r="J161" s="29">
        <f t="shared" si="15"/>
        <v>1800</v>
      </c>
      <c r="K161" s="29">
        <f t="shared" si="16"/>
        <v>1800</v>
      </c>
      <c r="L161" s="29">
        <f t="shared" si="17"/>
        <v>2400</v>
      </c>
      <c r="M161" s="27"/>
    </row>
    <row r="162" spans="1:13" ht="43.5" customHeight="1">
      <c r="A162" s="27">
        <v>143</v>
      </c>
      <c r="B162" s="34" t="s">
        <v>429</v>
      </c>
      <c r="C162" s="29" t="s">
        <v>61</v>
      </c>
      <c r="D162" s="27" t="s">
        <v>62</v>
      </c>
      <c r="E162" s="30" t="s">
        <v>418</v>
      </c>
      <c r="F162" s="30"/>
      <c r="G162" s="35" t="s">
        <v>430</v>
      </c>
      <c r="H162" s="30">
        <v>20400</v>
      </c>
      <c r="I162" s="107">
        <v>0</v>
      </c>
      <c r="J162" s="29">
        <f t="shared" si="15"/>
        <v>6120</v>
      </c>
      <c r="K162" s="29">
        <f t="shared" si="16"/>
        <v>6120</v>
      </c>
      <c r="L162" s="29">
        <f t="shared" si="17"/>
        <v>8160</v>
      </c>
      <c r="M162" s="27"/>
    </row>
    <row r="163" spans="1:13" ht="43.5" customHeight="1">
      <c r="A163" s="27">
        <v>144</v>
      </c>
      <c r="B163" s="34" t="s">
        <v>431</v>
      </c>
      <c r="C163" s="27" t="s">
        <v>61</v>
      </c>
      <c r="D163" s="27" t="s">
        <v>62</v>
      </c>
      <c r="E163" s="30" t="s">
        <v>418</v>
      </c>
      <c r="F163" s="30"/>
      <c r="G163" s="35" t="s">
        <v>432</v>
      </c>
      <c r="H163" s="95">
        <v>6000</v>
      </c>
      <c r="I163" s="107">
        <v>0</v>
      </c>
      <c r="J163" s="29">
        <f t="shared" si="15"/>
        <v>1800</v>
      </c>
      <c r="K163" s="29">
        <f t="shared" si="16"/>
        <v>1800</v>
      </c>
      <c r="L163" s="29">
        <f t="shared" si="17"/>
        <v>2400</v>
      </c>
      <c r="M163" s="27"/>
    </row>
    <row r="164" spans="1:13" ht="43.5" customHeight="1">
      <c r="A164" s="27">
        <v>145</v>
      </c>
      <c r="B164" s="34" t="s">
        <v>433</v>
      </c>
      <c r="C164" s="27" t="s">
        <v>61</v>
      </c>
      <c r="D164" s="27" t="s">
        <v>62</v>
      </c>
      <c r="E164" s="30" t="s">
        <v>434</v>
      </c>
      <c r="F164" s="30"/>
      <c r="G164" s="35" t="s">
        <v>432</v>
      </c>
      <c r="H164" s="95">
        <v>12000</v>
      </c>
      <c r="I164" s="107">
        <v>0</v>
      </c>
      <c r="J164" s="29">
        <f t="shared" si="15"/>
        <v>3600</v>
      </c>
      <c r="K164" s="29">
        <f t="shared" si="16"/>
        <v>3600</v>
      </c>
      <c r="L164" s="29">
        <f t="shared" si="17"/>
        <v>4800</v>
      </c>
      <c r="M164" s="27"/>
    </row>
    <row r="165" spans="1:13" ht="43.5" customHeight="1">
      <c r="A165" s="27">
        <v>146</v>
      </c>
      <c r="B165" s="34" t="s">
        <v>435</v>
      </c>
      <c r="C165" s="27" t="s">
        <v>61</v>
      </c>
      <c r="D165" s="27" t="s">
        <v>62</v>
      </c>
      <c r="E165" s="30" t="s">
        <v>427</v>
      </c>
      <c r="F165" s="30"/>
      <c r="G165" s="35" t="s">
        <v>428</v>
      </c>
      <c r="H165" s="95">
        <v>9000</v>
      </c>
      <c r="I165" s="107">
        <v>0</v>
      </c>
      <c r="J165" s="29">
        <f t="shared" si="15"/>
        <v>2700</v>
      </c>
      <c r="K165" s="29">
        <f t="shared" si="16"/>
        <v>2700</v>
      </c>
      <c r="L165" s="29">
        <f t="shared" si="17"/>
        <v>3600</v>
      </c>
      <c r="M165" s="27"/>
    </row>
    <row r="166" spans="1:13" ht="43.5" customHeight="1">
      <c r="A166" s="27">
        <v>147</v>
      </c>
      <c r="B166" s="34" t="s">
        <v>436</v>
      </c>
      <c r="C166" s="107" t="s">
        <v>61</v>
      </c>
      <c r="D166" s="27" t="s">
        <v>62</v>
      </c>
      <c r="E166" s="107" t="s">
        <v>418</v>
      </c>
      <c r="F166" s="107"/>
      <c r="G166" s="35" t="s">
        <v>437</v>
      </c>
      <c r="H166" s="107">
        <v>1000</v>
      </c>
      <c r="I166" s="107">
        <v>0</v>
      </c>
      <c r="J166" s="29">
        <f t="shared" si="15"/>
        <v>300</v>
      </c>
      <c r="K166" s="29">
        <f t="shared" si="16"/>
        <v>300</v>
      </c>
      <c r="L166" s="29">
        <f t="shared" si="17"/>
        <v>400</v>
      </c>
      <c r="M166" s="107"/>
    </row>
    <row r="167" spans="1:13" ht="43.5" customHeight="1">
      <c r="A167" s="27">
        <v>148</v>
      </c>
      <c r="B167" s="34" t="s">
        <v>438</v>
      </c>
      <c r="C167" s="107" t="s">
        <v>61</v>
      </c>
      <c r="D167" s="27" t="s">
        <v>62</v>
      </c>
      <c r="E167" s="107" t="s">
        <v>418</v>
      </c>
      <c r="F167" s="86" t="s">
        <v>439</v>
      </c>
      <c r="G167" s="35" t="s">
        <v>440</v>
      </c>
      <c r="H167" s="107">
        <v>20000</v>
      </c>
      <c r="I167" s="107">
        <v>0</v>
      </c>
      <c r="J167" s="29">
        <f t="shared" si="15"/>
        <v>6000</v>
      </c>
      <c r="K167" s="29">
        <f t="shared" si="16"/>
        <v>6000</v>
      </c>
      <c r="L167" s="29">
        <f t="shared" si="17"/>
        <v>8000</v>
      </c>
      <c r="M167" s="107"/>
    </row>
    <row r="168" spans="1:13" ht="43.5" customHeight="1">
      <c r="A168" s="27">
        <v>149</v>
      </c>
      <c r="B168" s="34" t="s">
        <v>441</v>
      </c>
      <c r="C168" s="107" t="s">
        <v>61</v>
      </c>
      <c r="D168" s="27" t="s">
        <v>62</v>
      </c>
      <c r="E168" s="107" t="s">
        <v>418</v>
      </c>
      <c r="F168" s="107"/>
      <c r="G168" s="35" t="s">
        <v>442</v>
      </c>
      <c r="H168" s="107">
        <v>30000</v>
      </c>
      <c r="I168" s="107">
        <v>0</v>
      </c>
      <c r="J168" s="29">
        <f t="shared" si="15"/>
        <v>9000</v>
      </c>
      <c r="K168" s="29">
        <f t="shared" si="16"/>
        <v>9000</v>
      </c>
      <c r="L168" s="29">
        <f t="shared" si="17"/>
        <v>12000</v>
      </c>
      <c r="M168" s="107"/>
    </row>
  </sheetData>
  <sheetProtection/>
  <mergeCells count="16">
    <mergeCell ref="A1:B1"/>
    <mergeCell ref="A2:M2"/>
    <mergeCell ref="A3:D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66875" right="0.4326388888888889" top="0.5118055555555555" bottom="0.39305555555555555" header="0.39305555555555555" footer="0.3145833333333333"/>
  <pageSetup fitToHeight="0" horizontalDpi="600" verticalDpi="600" orientation="landscape" paperSize="9" scale="7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33:M155"/>
  <sheetViews>
    <sheetView zoomScaleSheetLayoutView="100" workbookViewId="0" topLeftCell="A1">
      <selection activeCell="M139" sqref="M139"/>
    </sheetView>
  </sheetViews>
  <sheetFormatPr defaultColWidth="9.00390625" defaultRowHeight="14.25"/>
  <sheetData>
    <row r="133" ht="14.25">
      <c r="A133">
        <v>116</v>
      </c>
    </row>
    <row r="134" ht="14.25">
      <c r="A134">
        <v>117</v>
      </c>
    </row>
    <row r="135" ht="14.25">
      <c r="A135">
        <v>118</v>
      </c>
    </row>
    <row r="136" ht="14.25">
      <c r="A136">
        <v>119</v>
      </c>
    </row>
    <row r="137" ht="14.25">
      <c r="A137">
        <v>120</v>
      </c>
    </row>
    <row r="138" ht="14.25">
      <c r="A138">
        <v>121</v>
      </c>
    </row>
    <row r="139" ht="14.25">
      <c r="A139">
        <v>122</v>
      </c>
    </row>
    <row r="140" ht="14.25">
      <c r="A140">
        <v>123</v>
      </c>
    </row>
    <row r="141" ht="14.25">
      <c r="A141">
        <v>124</v>
      </c>
    </row>
    <row r="142" spans="8:12" ht="14.25">
      <c r="H142">
        <f>SUM(H143:H155)</f>
        <v>0</v>
      </c>
      <c r="I142">
        <f>SUM(I143:I155)</f>
        <v>0</v>
      </c>
      <c r="J142">
        <f>SUM(J143:J155)</f>
        <v>0</v>
      </c>
      <c r="K142">
        <f>SUM(K143:K155)</f>
        <v>0</v>
      </c>
      <c r="L142">
        <f>SUM(L143:L155)</f>
        <v>0</v>
      </c>
    </row>
    <row r="143" spans="1:13" ht="14.25">
      <c r="A143" s="1">
        <v>125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4.25">
      <c r="A144" s="1">
        <v>126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4.25">
      <c r="A145" s="1">
        <v>127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4.25">
      <c r="A146" s="1">
        <v>128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4.25">
      <c r="A147" s="1">
        <v>129</v>
      </c>
      <c r="B147" s="1"/>
      <c r="C147" s="1"/>
      <c r="D147" s="1"/>
      <c r="E147" s="1"/>
      <c r="F147" s="1"/>
      <c r="G147" s="1" t="s">
        <v>391</v>
      </c>
      <c r="H147" s="1"/>
      <c r="I147" s="1"/>
      <c r="J147" s="1"/>
      <c r="K147" s="1"/>
      <c r="L147" s="1"/>
      <c r="M147" s="1"/>
    </row>
    <row r="148" spans="1:13" ht="14.25">
      <c r="A148" s="1">
        <v>130</v>
      </c>
      <c r="B148" s="1"/>
      <c r="C148" s="1"/>
      <c r="D148" s="1"/>
      <c r="E148" s="1"/>
      <c r="F148" s="1"/>
      <c r="G148" s="1" t="s">
        <v>391</v>
      </c>
      <c r="H148" s="1"/>
      <c r="I148" s="1"/>
      <c r="J148" s="1"/>
      <c r="K148" s="1"/>
      <c r="L148" s="1"/>
      <c r="M148" s="1"/>
    </row>
    <row r="149" spans="1:13" ht="14.25">
      <c r="A149" s="1">
        <v>131</v>
      </c>
      <c r="B149" s="1"/>
      <c r="C149" s="1"/>
      <c r="D149" s="1"/>
      <c r="E149" s="1"/>
      <c r="F149" s="1"/>
      <c r="G149" s="1" t="s">
        <v>391</v>
      </c>
      <c r="H149" s="1"/>
      <c r="I149" s="1"/>
      <c r="J149" s="1"/>
      <c r="K149" s="1"/>
      <c r="L149" s="1"/>
      <c r="M149" s="1"/>
    </row>
    <row r="150" spans="1:13" ht="14.25">
      <c r="A150" s="1">
        <v>132</v>
      </c>
      <c r="B150" s="1"/>
      <c r="C150" s="1"/>
      <c r="D150" s="1"/>
      <c r="E150" s="1"/>
      <c r="F150" s="1"/>
      <c r="G150" s="1" t="s">
        <v>391</v>
      </c>
      <c r="H150" s="1"/>
      <c r="I150" s="1"/>
      <c r="J150" s="1"/>
      <c r="K150" s="1"/>
      <c r="L150" s="1"/>
      <c r="M150" s="1"/>
    </row>
    <row r="151" spans="1:13" ht="14.25">
      <c r="A151" s="1">
        <v>133</v>
      </c>
      <c r="B151" s="1"/>
      <c r="C151" s="1"/>
      <c r="D151" s="1"/>
      <c r="E151" s="1"/>
      <c r="F151" s="1"/>
      <c r="G151" s="1" t="s">
        <v>391</v>
      </c>
      <c r="H151" s="1"/>
      <c r="I151" s="1"/>
      <c r="J151" s="1"/>
      <c r="K151" s="1"/>
      <c r="L151" s="1"/>
      <c r="M151" s="1"/>
    </row>
    <row r="152" spans="1:13" ht="14.25">
      <c r="A152" s="1">
        <v>134</v>
      </c>
      <c r="B152" s="1"/>
      <c r="C152" s="1"/>
      <c r="D152" s="1"/>
      <c r="E152" s="1"/>
      <c r="F152" s="1"/>
      <c r="G152" s="1" t="s">
        <v>391</v>
      </c>
      <c r="H152" s="1"/>
      <c r="I152" s="1"/>
      <c r="J152" s="1"/>
      <c r="K152" s="1"/>
      <c r="L152" s="1"/>
      <c r="M152" s="1"/>
    </row>
    <row r="153" spans="1:13" ht="14.25">
      <c r="A153" s="1">
        <v>135</v>
      </c>
      <c r="B153" s="1"/>
      <c r="C153" s="1"/>
      <c r="D153" s="1"/>
      <c r="E153" s="1"/>
      <c r="F153" s="1"/>
      <c r="G153" s="1" t="s">
        <v>391</v>
      </c>
      <c r="H153" s="1"/>
      <c r="I153" s="1"/>
      <c r="J153" s="1"/>
      <c r="K153" s="1"/>
      <c r="L153" s="1"/>
      <c r="M153" s="1"/>
    </row>
    <row r="154" spans="1:13" ht="14.25">
      <c r="A154" s="1">
        <v>136</v>
      </c>
      <c r="B154" s="1"/>
      <c r="C154" s="1"/>
      <c r="D154" s="1"/>
      <c r="E154" s="1"/>
      <c r="F154" s="1"/>
      <c r="G154" s="1" t="s">
        <v>391</v>
      </c>
      <c r="H154" s="1"/>
      <c r="I154" s="1"/>
      <c r="J154" s="1"/>
      <c r="K154" s="1"/>
      <c r="L154" s="1"/>
      <c r="M154" s="1"/>
    </row>
    <row r="155" spans="1:13" ht="14.25">
      <c r="A155" s="1">
        <v>137</v>
      </c>
      <c r="B155" s="1"/>
      <c r="C155" s="1"/>
      <c r="D155" s="1"/>
      <c r="E155" s="1"/>
      <c r="F155" s="1"/>
      <c r="G155" s="1" t="s">
        <v>391</v>
      </c>
      <c r="H155" s="1"/>
      <c r="I155" s="1"/>
      <c r="J155" s="1"/>
      <c r="K155" s="1"/>
      <c r="L155" s="1"/>
      <c r="M155" s="1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Rancho</cp:lastModifiedBy>
  <cp:lastPrinted>2020-03-31T08:51:00Z</cp:lastPrinted>
  <dcterms:created xsi:type="dcterms:W3CDTF">2019-09-27T10:20:08Z</dcterms:created>
  <dcterms:modified xsi:type="dcterms:W3CDTF">2023-04-14T10:53:20Z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66A723C7DED447DFA49FF86C958BB994</vt:lpwstr>
  </property>
</Properties>
</file>